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1820" windowHeight="5850" tabRatio="593" activeTab="1"/>
  </bookViews>
  <sheets>
    <sheet name="BCDKT_Tr1-3" sheetId="14" r:id="rId1"/>
    <sheet name="KQKD - Tr4" sheetId="1" r:id="rId2"/>
    <sheet name="LCTT_Tr5-6" sheetId="28" r:id="rId3"/>
    <sheet name="Thuyet minhTr7-9 " sheetId="18" r:id="rId4"/>
    <sheet name="Thuyet minh tiep Tr10-11" sheetId="23" r:id="rId5"/>
    <sheet name="Thuyet minh tiepTr12-13" sheetId="22" r:id="rId6"/>
    <sheet name="TM (T14-17)" sheetId="27" r:id="rId7"/>
  </sheets>
  <definedNames>
    <definedName name="_xlnm.Print_Area" localSheetId="0">'BCDKT_Tr1-3'!$A$1:$E$127</definedName>
    <definedName name="_xlnm.Print_Area" localSheetId="1">'KQKD - Tr4'!$A$1:$G$35</definedName>
    <definedName name="_xlnm.Print_Area" localSheetId="2">'LCTT_Tr5-6'!$A$1:$F$50</definedName>
    <definedName name="_xlnm.Print_Area" localSheetId="3">'Thuyet minhTr7-9 '!$A$1:$I$222</definedName>
    <definedName name="_xlnm.Print_Titles" localSheetId="1">'KQKD - Tr4'!$6:$6</definedName>
    <definedName name="_xlnm.Print_Titles" localSheetId="2">'LCTT_Tr5-6'!$10:$10</definedName>
  </definedNames>
  <calcPr calcId="124519"/>
</workbook>
</file>

<file path=xl/calcChain.xml><?xml version="1.0" encoding="utf-8"?>
<calcChain xmlns="http://schemas.openxmlformats.org/spreadsheetml/2006/main">
  <c r="F46" i="27"/>
  <c r="F41"/>
  <c r="F61"/>
  <c r="F108"/>
  <c r="F106"/>
  <c r="G7" i="23" l="1"/>
  <c r="F36" i="28" l="1"/>
  <c r="F28"/>
  <c r="F19"/>
  <c r="F37" s="1"/>
  <c r="F40" s="1"/>
  <c r="D96" i="14"/>
  <c r="D74"/>
  <c r="D69"/>
  <c r="D68"/>
  <c r="D29"/>
  <c r="D27"/>
  <c r="H143" i="27"/>
  <c r="H129"/>
  <c r="H105"/>
  <c r="H119" i="18"/>
  <c r="D53" i="14"/>
  <c r="D47"/>
  <c r="E94"/>
  <c r="E38"/>
  <c r="G22" i="1"/>
  <c r="G11"/>
  <c r="G13" s="1"/>
  <c r="G19" s="1"/>
  <c r="E22"/>
  <c r="E11"/>
  <c r="E13" s="1"/>
  <c r="E19" s="1"/>
  <c r="J17" i="22"/>
  <c r="H29" i="27"/>
  <c r="J9" i="22"/>
  <c r="J6"/>
  <c r="D64" i="14"/>
  <c r="D38"/>
  <c r="E19" i="28"/>
  <c r="F119" i="18"/>
  <c r="H12" i="22"/>
  <c r="D15" i="14"/>
  <c r="D25"/>
  <c r="D9"/>
  <c r="D51"/>
  <c r="D75"/>
  <c r="D94"/>
  <c r="D85" s="1"/>
  <c r="D44"/>
  <c r="D37" s="1"/>
  <c r="F29" i="27"/>
  <c r="F37"/>
  <c r="H37"/>
  <c r="F52"/>
  <c r="H52"/>
  <c r="F57"/>
  <c r="H57"/>
  <c r="F66"/>
  <c r="H66"/>
  <c r="F90"/>
  <c r="H90"/>
  <c r="F105"/>
  <c r="F126"/>
  <c r="H126"/>
  <c r="F129"/>
  <c r="F143"/>
  <c r="B12" i="22"/>
  <c r="G12"/>
  <c r="I12"/>
  <c r="J12"/>
  <c r="H14"/>
  <c r="H21" s="1"/>
  <c r="D21"/>
  <c r="E21"/>
  <c r="F21"/>
  <c r="G21"/>
  <c r="I21"/>
  <c r="J21"/>
  <c r="G25"/>
  <c r="G29" s="1"/>
  <c r="G26"/>
  <c r="C29"/>
  <c r="I6" i="23"/>
  <c r="I7"/>
  <c r="I8"/>
  <c r="I9"/>
  <c r="I10"/>
  <c r="I11"/>
  <c r="I12"/>
  <c r="D13"/>
  <c r="E13"/>
  <c r="F13"/>
  <c r="G13"/>
  <c r="H13"/>
  <c r="I15"/>
  <c r="I16"/>
  <c r="I17"/>
  <c r="I18"/>
  <c r="I19"/>
  <c r="D20"/>
  <c r="D23" s="1"/>
  <c r="E20"/>
  <c r="E23" s="1"/>
  <c r="F20"/>
  <c r="G20"/>
  <c r="H20"/>
  <c r="D22"/>
  <c r="E22"/>
  <c r="F22"/>
  <c r="G22"/>
  <c r="H22"/>
  <c r="I54"/>
  <c r="I55"/>
  <c r="I56"/>
  <c r="I57"/>
  <c r="I58"/>
  <c r="I59"/>
  <c r="D60"/>
  <c r="E60"/>
  <c r="F60"/>
  <c r="G60"/>
  <c r="H60"/>
  <c r="I61"/>
  <c r="I62"/>
  <c r="I63"/>
  <c r="I64"/>
  <c r="I65"/>
  <c r="D66"/>
  <c r="E66"/>
  <c r="F66"/>
  <c r="G66"/>
  <c r="H66"/>
  <c r="D68"/>
  <c r="E68"/>
  <c r="F68"/>
  <c r="G68"/>
  <c r="H68"/>
  <c r="D69"/>
  <c r="F69"/>
  <c r="H69"/>
  <c r="F107" i="18"/>
  <c r="H107"/>
  <c r="F113"/>
  <c r="H113"/>
  <c r="F126"/>
  <c r="H126"/>
  <c r="F133"/>
  <c r="H133"/>
  <c r="F144"/>
  <c r="H144"/>
  <c r="D12" i="14"/>
  <c r="E9"/>
  <c r="E12"/>
  <c r="E15"/>
  <c r="E25"/>
  <c r="D22"/>
  <c r="E22"/>
  <c r="D56"/>
  <c r="E44"/>
  <c r="E51"/>
  <c r="D32"/>
  <c r="E32"/>
  <c r="E41"/>
  <c r="E37" s="1"/>
  <c r="D48"/>
  <c r="E48"/>
  <c r="E56"/>
  <c r="E64"/>
  <c r="E75"/>
  <c r="E85"/>
  <c r="D97"/>
  <c r="E97"/>
  <c r="E28" i="28"/>
  <c r="E36"/>
  <c r="E8" i="14"/>
  <c r="D63"/>
  <c r="I20" i="23"/>
  <c r="F23"/>
  <c r="G69"/>
  <c r="F27" i="1"/>
  <c r="G23" i="23"/>
  <c r="I13"/>
  <c r="I22"/>
  <c r="I68" l="1"/>
  <c r="H23"/>
  <c r="I23" s="1"/>
  <c r="E69"/>
  <c r="E84" i="14"/>
  <c r="E63"/>
  <c r="E31"/>
  <c r="E60" s="1"/>
  <c r="I69" i="23"/>
  <c r="I66"/>
  <c r="E37" i="28"/>
  <c r="E40" s="1"/>
  <c r="E100" i="14"/>
  <c r="I60" i="23"/>
  <c r="D84" i="14"/>
  <c r="D8"/>
  <c r="D100"/>
  <c r="G23" i="1"/>
  <c r="G26" s="1"/>
  <c r="G27" s="1"/>
  <c r="E23"/>
  <c r="E26" s="1"/>
  <c r="E27" s="1"/>
  <c r="D27"/>
  <c r="D31" i="14"/>
  <c r="D60" l="1"/>
</calcChain>
</file>

<file path=xl/sharedStrings.xml><?xml version="1.0" encoding="utf-8"?>
<sst xmlns="http://schemas.openxmlformats.org/spreadsheetml/2006/main" count="756" uniqueCount="586">
  <si>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</si>
  <si>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</si>
  <si>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</si>
  <si>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</si>
  <si>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</si>
  <si>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</si>
  <si>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</si>
  <si>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</si>
  <si>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</si>
  <si>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</si>
  <si>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</si>
  <si>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</si>
  <si>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</si>
  <si>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</si>
  <si>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</si>
  <si>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</si>
  <si>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</si>
  <si>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</si>
  <si>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</si>
  <si>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</si>
  <si>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</si>
  <si>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</si>
  <si>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</si>
  <si>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</si>
  <si>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</si>
  <si>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</si>
  <si>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</si>
  <si>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</si>
  <si>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</si>
  <si>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</si>
  <si>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</si>
  <si>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</si>
  <si>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</si>
  <si>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</si>
  <si>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</si>
  <si>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</si>
  <si>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</si>
  <si>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</si>
  <si>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</si>
  <si>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</si>
  <si>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</si>
  <si>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</si>
  <si>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</si>
  <si>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</si>
  <si>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</si>
  <si>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</si>
  <si>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</si>
  <si>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</si>
  <si>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</si>
  <si>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</si>
  <si>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</si>
  <si>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</si>
  <si>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</si>
  <si>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</si>
  <si>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</si>
  <si>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</si>
  <si>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</si>
  <si>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</si>
  <si>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</si>
  <si>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</si>
  <si>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</si>
  <si>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</si>
  <si>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</si>
  <si>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</si>
  <si>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</si>
  <si>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</si>
  <si>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</si>
  <si>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</si>
  <si>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</si>
  <si>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</si>
  <si>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</si>
  <si>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</si>
  <si>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</si>
  <si>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</si>
  <si>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</si>
  <si>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</si>
  <si>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</si>
  <si>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</si>
  <si>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</si>
  <si>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</si>
  <si>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</si>
  <si>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</si>
  <si>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</si>
  <si>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</si>
  <si>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</si>
  <si>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</si>
  <si>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</si>
  <si>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</si>
  <si>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</si>
  <si>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</si>
  <si>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</si>
  <si>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</si>
  <si>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</si>
  <si>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</si>
  <si>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</si>
  <si>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</si>
  <si>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</si>
  <si>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</si>
  <si>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</si>
  <si>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</si>
  <si>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</si>
  <si>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</si>
  <si>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</si>
  <si>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</si>
  <si>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</si>
  <si>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</si>
  <si>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</si>
  <si>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</si>
  <si>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</si>
  <si>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</si>
  <si>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</si>
  <si>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</si>
  <si>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</si>
  <si>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</si>
  <si>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</si>
  <si>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</si>
  <si>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</si>
  <si>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</si>
  <si>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</si>
  <si>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</si>
  <si>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</si>
  <si>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</si>
  <si>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</si>
  <si>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</si>
  <si>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</si>
  <si>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</si>
  <si>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</si>
  <si>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</si>
  <si>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</si>
  <si>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</si>
  <si>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</si>
  <si>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</si>
  <si>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</si>
  <si>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</si>
  <si>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</si>
  <si>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</si>
  <si>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</si>
  <si>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</si>
  <si>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</si>
  <si>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</si>
  <si>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</si>
  <si>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</si>
  <si>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</si>
  <si>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</si>
  <si>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</si>
  <si>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</si>
  <si>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 xml:space="preserve">10.Quỹ khen thưởng, phúc lợi </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</si>
  <si>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</si>
  <si>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</si>
  <si>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</si>
  <si>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</si>
  <si>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</si>
  <si>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</si>
  <si>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</si>
  <si>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</si>
  <si>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</si>
  <si>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</si>
  <si>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</si>
  <si>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</si>
  <si>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</si>
  <si>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</si>
  <si>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</si>
  <si>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</si>
  <si>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</si>
  <si>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</si>
  <si>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</si>
  <si>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</si>
  <si>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</si>
  <si>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</si>
  <si>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</si>
  <si>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</si>
  <si>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</si>
  <si>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</si>
  <si>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</si>
  <si>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</si>
  <si>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</si>
  <si>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</si>
  <si>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</si>
  <si>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</si>
  <si>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1. Doanh thu bán hàng và cung cấp dịch vụ</t>
  </si>
  <si>
    <t>2. Các khoản giảm trừ</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</si>
  <si>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</si>
  <si>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</si>
  <si>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</si>
  <si>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</si>
  <si>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</si>
  <si>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</si>
  <si>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</si>
  <si>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</si>
  <si>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</si>
  <si>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</si>
  <si>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</si>
  <si>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</si>
  <si>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</si>
  <si>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</si>
  <si>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Hình thức sở hữu vốn: Công ty cổ phần với 51% vốn Nhà nước.</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</si>
  <si>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</si>
  <si>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</si>
  <si>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</si>
  <si>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</si>
  <si>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</si>
  <si>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</si>
  <si>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</si>
  <si>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</si>
  <si>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</si>
  <si>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</si>
  <si>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</si>
  <si>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</si>
  <si>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</si>
  <si>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</si>
  <si>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</si>
  <si>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</si>
  <si>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</si>
  <si>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</si>
  <si>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</si>
  <si>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</si>
  <si>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</si>
  <si>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</si>
  <si>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</si>
  <si>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</si>
  <si>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</si>
  <si>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</si>
  <si>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</si>
  <si>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</si>
  <si>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</si>
  <si>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</si>
  <si>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</si>
  <si>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</si>
  <si>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</si>
  <si>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</si>
  <si>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</si>
  <si>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</si>
  <si>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</si>
  <si>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</si>
  <si>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</si>
  <si>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</si>
  <si>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</si>
  <si>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</si>
  <si>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</si>
  <si>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</si>
  <si>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</si>
  <si>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</si>
  <si>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</si>
  <si>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</si>
  <si>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</si>
  <si>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</si>
  <si>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</si>
  <si>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</si>
  <si>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</si>
  <si>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</si>
  <si>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</si>
  <si>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</si>
  <si>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</si>
  <si>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</si>
  <si>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17. Nguuồn vốn chủ sở hữu</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</si>
  <si>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</si>
  <si>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</si>
  <si>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</si>
  <si>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</si>
  <si>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</si>
  <si>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</si>
  <si>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</si>
  <si>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</si>
  <si>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</si>
  <si>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</si>
  <si>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</si>
  <si>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</si>
  <si>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</si>
  <si>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</si>
  <si>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</si>
  <si>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</si>
  <si>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</si>
  <si>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</si>
  <si>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</si>
  <si>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</si>
  <si>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</si>
  <si>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</si>
  <si>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</si>
  <si>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</si>
  <si>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</si>
  <si>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</si>
  <si>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</si>
  <si>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</si>
  <si>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</si>
  <si>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</si>
  <si>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</si>
  <si>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</si>
  <si>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</si>
  <si>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</si>
  <si>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</si>
  <si>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</si>
  <si>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</si>
  <si>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</si>
  <si>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</si>
  <si>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</si>
  <si>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</si>
  <si>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</si>
  <si>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</si>
  <si>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</si>
  <si>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</si>
  <si>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</si>
  <si>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</si>
  <si>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</si>
  <si>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</si>
  <si>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</si>
  <si>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</si>
  <si>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</si>
  <si>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</si>
  <si>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</si>
  <si>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</si>
  <si>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</si>
  <si>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</si>
  <si>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</si>
  <si>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</si>
  <si>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</si>
  <si>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</si>
  <si>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</si>
  <si>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</si>
  <si>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</si>
  <si>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</si>
  <si>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</si>
  <si>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</si>
  <si>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</si>
  <si>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13. Chi phí trả trước dài hạn</t>
  </si>
  <si>
    <t xml:space="preserve"> - Số dư đầu năm</t>
  </si>
  <si>
    <t xml:space="preserve"> - Tăng trong năm</t>
  </si>
  <si>
    <t xml:space="preserve"> - Đã kết chuyển vào CPSXKD trong năm</t>
  </si>
  <si>
    <t xml:space="preserve"> - Số dư cuối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</si>
  <si>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</si>
  <si>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</si>
  <si>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</si>
  <si>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</si>
  <si>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</si>
  <si>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</si>
  <si>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</si>
  <si>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</si>
  <si>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</si>
  <si>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</si>
  <si>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</si>
  <si>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</si>
  <si>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</si>
  <si>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</si>
  <si>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</si>
  <si>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</si>
  <si>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</si>
  <si>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</si>
  <si>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</si>
  <si>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</si>
  <si>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</si>
  <si>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Kinh phí công đoàn</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</si>
  <si>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</si>
  <si>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</si>
  <si>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</si>
  <si>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</si>
  <si>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</si>
  <si>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</si>
  <si>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</si>
  <si>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</si>
  <si>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</si>
  <si>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</si>
  <si>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</si>
  <si>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</si>
  <si>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</si>
  <si>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</si>
  <si>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</si>
  <si>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</si>
  <si>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</si>
  <si>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</si>
  <si>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</si>
  <si>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</si>
  <si>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</si>
  <si>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</si>
  <si>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</si>
  <si>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</si>
  <si>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</si>
  <si>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</si>
  <si>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</si>
  <si>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</si>
  <si>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</si>
  <si>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</si>
  <si>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</si>
  <si>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</si>
  <si>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Tổng cộng</t>
  </si>
  <si>
    <t xml:space="preserve">   Người lập biểu                                     Kế toán trưởng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</si>
  <si>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</si>
  <si>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</si>
  <si>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</si>
  <si>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</si>
  <si>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</si>
  <si>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</si>
  <si>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</si>
  <si>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</si>
  <si>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</si>
  <si>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</si>
  <si>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</si>
  <si>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</si>
  <si>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</si>
  <si>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</si>
  <si>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</si>
  <si>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</si>
  <si>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</si>
  <si>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</si>
  <si>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</si>
  <si>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</si>
  <si>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</si>
  <si>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</si>
  <si>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</si>
  <si>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</si>
  <si>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</si>
  <si>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</si>
  <si>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</si>
  <si>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</si>
  <si>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</si>
  <si>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</si>
  <si>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</si>
  <si>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</si>
  <si>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</si>
  <si>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</si>
  <si>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</si>
  <si>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</si>
  <si>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</si>
  <si>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</si>
  <si>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</si>
  <si>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</si>
  <si>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</si>
  <si>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</si>
  <si>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</si>
  <si>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</si>
  <si>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</si>
  <si>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</si>
  <si>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</si>
  <si>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</si>
  <si>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</si>
  <si>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1. Những khoản nợ ngẫu nhiên, khoản cam kết và những thông tin tài chính khác</t>
  </si>
  <si>
    <t>2. Thông tin so sánh:</t>
  </si>
  <si>
    <t>7. Tăng, giảm tài sản cố định hữu hình:</t>
  </si>
  <si>
    <t>Nguyên giá¸ TSCĐ hữu hình</t>
  </si>
  <si>
    <t>Số dư đầu năm:</t>
  </si>
  <si>
    <t>Nhãn hiệu hàng hóa</t>
  </si>
  <si>
    <t xml:space="preserve"> - BHYT, BHXH,BHTN</t>
  </si>
  <si>
    <t xml:space="preserve">27. Thuế thu nhập doanh nghiệp phải nộp và lợi nhuận  </t>
  </si>
  <si>
    <t>3. Những thông tin khác ./.</t>
  </si>
  <si>
    <t xml:space="preserve">                                  Tổng Giám đốc</t>
  </si>
  <si>
    <t>5. Lợi nhuận gộp về bán hàng và cung cấp dịch vụ:(20=10-11)</t>
  </si>
  <si>
    <t>Mẫu số B09a - DN</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</si>
  <si>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</si>
  <si>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</si>
  <si>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</si>
  <si>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</si>
  <si>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</si>
  <si>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 xml:space="preserve">            Người lập biểu                                                               Kế toán trưởng</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</si>
  <si>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</si>
  <si>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</si>
  <si>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</si>
  <si>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</si>
  <si>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</si>
  <si>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</si>
  <si>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</si>
  <si>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</si>
  <si>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</si>
  <si>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</si>
  <si>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 xml:space="preserve">                                YEN</t>
  </si>
  <si>
    <t xml:space="preserve">                                SGD</t>
  </si>
  <si>
    <t>TỔNG CỘNG NGUỒN VỐN</t>
  </si>
  <si>
    <t>10. Vốn chủ sở hữu</t>
  </si>
  <si>
    <t xml:space="preserve">Mẫu số: Q-01d </t>
  </si>
  <si>
    <t>Mẫu số Q-02d</t>
  </si>
  <si>
    <t xml:space="preserve">Mẫu số Q-03d </t>
  </si>
  <si>
    <t>TÀI SẢN</t>
  </si>
  <si>
    <t xml:space="preserve">A - TÀI SẢN NGẮN HẠN </t>
  </si>
  <si>
    <t>Mã chỉ tiêu</t>
  </si>
  <si>
    <t>Lưu chuyển tiền thuần trong kỳ (50 = 20+30+40)</t>
  </si>
  <si>
    <t>Tiền và tương đương tiền cuối kỳ (70 = 50+60+61)</t>
  </si>
  <si>
    <t>CÁC CHỈ TIÊU NGOÀI BẢNG CÂN ĐỐI KẾ TOÁN</t>
  </si>
  <si>
    <t xml:space="preserve">    Người lập biểu                                    Kế toán trưởng</t>
  </si>
  <si>
    <t>24.1 Doanh thu bán hàng và cung cấp dịch vụ</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</si>
  <si>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</si>
  <si>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</si>
  <si>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</si>
  <si>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</si>
  <si>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</si>
  <si>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</si>
  <si>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</si>
  <si>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</si>
  <si>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</si>
  <si>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</si>
  <si>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r>
      <t>Đơn vị: CÔNG TY CP VẬN TẢI VÀ THUÊ TÀU
Địa chỉ:</t>
    </r>
    <r>
      <rPr>
        <sz val="12"/>
        <rFont val="Times New Roman"/>
        <family val="1"/>
      </rPr>
      <t xml:space="preserve"> 74 Nguyễn Du, Hà Nội</t>
    </r>
  </si>
  <si>
    <t>Nguyễn Hồng Phúc                          Nguyễn Thanh Thủy</t>
  </si>
  <si>
    <t xml:space="preserve">Số cuối kỳ </t>
  </si>
  <si>
    <t>Nguyễn Hồng Phúc                         Nguyễn Thanh Thủy</t>
  </si>
  <si>
    <t>Tiền chi trả vốn góp cho các chủ sở hữu, mua lại cổ phiếu của chủ doanh nghiệp đã phát hành</t>
  </si>
  <si>
    <t>Phưong tiện vận tải truyền dẫn</t>
  </si>
  <si>
    <t xml:space="preserve">         Nguyễn Hồng Phúc                                                       Nguyễn Thanh Thủy</t>
  </si>
  <si>
    <t>Nguyễn Hồng Phúc                        Nguyễn Thanh Thủy</t>
  </si>
  <si>
    <t xml:space="preserve">       DN- BÁO CÁO LƯU CHUYỂN TIỀN TỆ - PPTT - QUÝ II NĂM 2014</t>
  </si>
  <si>
    <t xml:space="preserve">                                            Trần Bình Phú</t>
  </si>
  <si>
    <t>Trần Bình Phú</t>
  </si>
  <si>
    <t xml:space="preserve">                                  Trần Bình Phú</t>
  </si>
  <si>
    <t xml:space="preserve"> - Phải trả các hãng tàu</t>
  </si>
  <si>
    <t xml:space="preserve"> - Chuyển số dư của Mol về Công ty</t>
  </si>
  <si>
    <t xml:space="preserve"> - Ký cược, ký quỹ ngắn hạn</t>
  </si>
  <si>
    <t>10.1 Bảng đối chiếu biến động của Vốn chủ sở hữu</t>
  </si>
  <si>
    <t>Vốn góp</t>
  </si>
  <si>
    <t>Cổ phiếu ngân quĩ</t>
  </si>
  <si>
    <t>Chênh lệch đánh giá lại tài sản</t>
  </si>
  <si>
    <t>Chênh lệch tỷ giá hối đoái</t>
  </si>
  <si>
    <t>Quỹ đầu tư phát triển</t>
  </si>
  <si>
    <t>Quỹ dự phòng tài chính</t>
  </si>
  <si>
    <t>Vốn khác của chủ sở hữu</t>
  </si>
  <si>
    <t>Lợi nhuận sau thuế chưa phân phối</t>
  </si>
  <si>
    <t>Tại ngày 01/01/2013</t>
  </si>
  <si>
    <t xml:space="preserve"> - Tăng trong năm </t>
  </si>
  <si>
    <t xml:space="preserve">   Lợi nhuận sau thuế</t>
  </si>
  <si>
    <t xml:space="preserve">  Trich lập các quỹ</t>
  </si>
  <si>
    <t xml:space="preserve"> - Giảm trong năm</t>
  </si>
  <si>
    <t xml:space="preserve">  Thù lao HĐQT &amp; BKS</t>
  </si>
  <si>
    <t xml:space="preserve">   Giảm khác</t>
  </si>
  <si>
    <t>Tại ngày 31/12/2013</t>
  </si>
  <si>
    <t>Tại ngày 01/01/2014</t>
  </si>
  <si>
    <t xml:space="preserve">  Phân phối lợi nhuận </t>
  </si>
  <si>
    <t xml:space="preserve">   Trích lập các quỹ </t>
  </si>
  <si>
    <t xml:space="preserve">  Chia cổ tức :</t>
  </si>
  <si>
    <t xml:space="preserve">  Chi khác:</t>
  </si>
  <si>
    <t>10.2 Chi tiết vốn đầu tư của chủ sở hữu</t>
  </si>
  <si>
    <t>Năm nay</t>
  </si>
  <si>
    <t>Năm trước</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</si>
  <si>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</si>
  <si>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</si>
  <si>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</si>
  <si>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</si>
  <si>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</si>
  <si>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Tổng số</t>
  </si>
  <si>
    <t>Vốn cổ phần thường</t>
  </si>
  <si>
    <t>Vốn cổ phần ưu đãi</t>
  </si>
  <si>
    <t>Vốn cổ phần thưởng</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</si>
  <si>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</si>
  <si>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</si>
  <si>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</si>
  <si>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</si>
  <si>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</si>
  <si>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</si>
  <si>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</si>
  <si>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</si>
  <si>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</si>
  <si>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</si>
  <si>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</si>
  <si>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</si>
  <si>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</si>
  <si>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</si>
  <si>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r>
      <t xml:space="preserve"> </t>
    </r>
    <r>
      <rPr>
        <sz val="12"/>
        <rFont val="Times New Roman"/>
        <family val="1"/>
      </rPr>
      <t>- Số lượng cổ phiếu đã được phát hành và góp vốn đầy đủ</t>
    </r>
  </si>
  <si>
    <t xml:space="preserve">   + Cổ phiếu thường</t>
  </si>
  <si>
    <t xml:space="preserve">   + Cổ phiếu ưu đãi</t>
  </si>
  <si>
    <t xml:space="preserve"> - Số lượng cổ phiếu được mua lại</t>
  </si>
  <si>
    <t xml:space="preserve"> - Số lương cổ phiếu đang lưu hành</t>
  </si>
  <si>
    <t xml:space="preserve">* Mệnh giá cổ phiếu … </t>
  </si>
  <si>
    <t>10.6 Quỹ khác thuộc vốn chủ sở hữu</t>
  </si>
  <si>
    <t xml:space="preserve"> - Quỹ hỗ trợ và sắp xếp cổ phần hoá DNNN</t>
  </si>
  <si>
    <t>10.7 mục đích trích lập quỹ đầu tư phát triển, quỹ dự phòng tài chính và các quỹ khác thuộc vốn CSH</t>
  </si>
  <si>
    <t>10.8 Thu nhập và chi phí, lãi hoặc lỗ được hạch toán trực tiếp vào Vốn CSH theo qui định của các chuẩn mực kế toán khác</t>
  </si>
  <si>
    <t>Báo cáo tài chính
Quý 3 năm tài chính 2014</t>
  </si>
  <si>
    <t>Báo cáo tài chính 
Quý 3 năm tài chính 2014</t>
  </si>
  <si>
    <t>Quý 3 
năm nay</t>
  </si>
  <si>
    <t>Quý 3
năm trước</t>
  </si>
  <si>
    <t>Số lũy kế từ đầu năm đến cuối quý 3 (Năm nay)</t>
  </si>
  <si>
    <t>Số lũy kế từ đầu năm đến cuối quý 3 (Năm trước)</t>
  </si>
  <si>
    <t>Lũy kế từ đầu năm đến cuối quý 3 năm nay</t>
  </si>
  <si>
    <t>Lũy kế từ đầu năm đến cuối quý 3 năm trước</t>
  </si>
  <si>
    <t>Quý 3 năm tài chính 2014</t>
  </si>
  <si>
    <t>DN - BẢN THUYẾT MINH BÁO CÁO TÀI CHÍNH QUÝ III NĂM 2014</t>
  </si>
  <si>
    <t>Số dư đến 30/09/2014</t>
  </si>
  <si>
    <t xml:space="preserve"> - Tại ngày 30/09/2014</t>
  </si>
  <si>
    <t>01/01/2014- 30/09/2014</t>
  </si>
  <si>
    <t>01/01/2013- 30/09/2013</t>
  </si>
  <si>
    <t>01/01/2013 - 30/09/2013</t>
  </si>
  <si>
    <t>01/01/2014 - 30/09/2014</t>
  </si>
  <si>
    <t>DN - BÁO CÁO KẾT QUẢ  KINH DOANH - QUÝ 3 NĂM 2014</t>
  </si>
  <si>
    <r>
      <t>Giải trình nguyên nhân dẫn đến biến động về kết quả kinh doanh giữa kỳ báo cáo Quý 3 năm 2014 so với Quý 3 năm 2013:
- Lợi nhuận kế toán sau thuế thu nhập doanh nghiệp Quý 3 năm 2014 là: -3.502.362.230</t>
    </r>
    <r>
      <rPr>
        <b/>
        <sz val="12"/>
        <color indexed="8"/>
        <rFont val="Times New Roman"/>
        <family val="1"/>
      </rPr>
      <t xml:space="preserve"> </t>
    </r>
    <r>
      <rPr>
        <sz val="12"/>
        <color indexed="8"/>
        <rFont val="Times New Roman"/>
        <family val="1"/>
      </rPr>
      <t xml:space="preserve">đ.
- Lợi nhuận kế toán sau thuế thu nhập doanh nghiệp Quý 3 năm 2013 là: -4.617.662.619 đ.
 Như vậy, kết quả kinh doanh quý 3 năm 2014 giảm lỗ trên 10% so với cùng kỳ năm trước nguyên nhân chủ yếu là do tăng doanh thu hoạt động tài chính từ thu lãi cổ tức nhận được của các công ty liên doanh, liên kết.
</t>
    </r>
  </si>
  <si>
    <t>Hà Nội, ngày 20 tháng 10 năm 2014</t>
  </si>
  <si>
    <t>(đã ký)                                                         (đã ký)</t>
  </si>
  <si>
    <t>(đã ký)</t>
  </si>
  <si>
    <t xml:space="preserve">                    Hà Nội, ngày  20  tháng  10  năm 2014  </t>
  </si>
  <si>
    <t xml:space="preserve">            (đã ký)</t>
  </si>
  <si>
    <t>Hà Nội, ngày  20 tháng  10  năm  2014</t>
  </si>
  <si>
    <t>(đã ký)                                                       (đã ký)</t>
  </si>
  <si>
    <t xml:space="preserve">                   (đã ký)</t>
  </si>
  <si>
    <t xml:space="preserve">            Hà Nội, ngày 20  tháng 10 năm 2014</t>
  </si>
</sst>
</file>

<file path=xl/styles.xml><?xml version="1.0" encoding="utf-8"?>
<styleSheet xmlns="http://schemas.openxmlformats.org/spreadsheetml/2006/main">
  <numFmts count="4">
    <numFmt numFmtId="41" formatCode="_(* #,##0_);_(* \(#,##0\);_(* &quot;-&quot;_);_(@_)"/>
    <numFmt numFmtId="43" formatCode="_(* #,##0.00_);_(* \(#,##0.00\);_(* &quot;-&quot;??_);_(@_)"/>
    <numFmt numFmtId="164" formatCode="#,##0;[Red]#,##0"/>
    <numFmt numFmtId="165" formatCode="mm/dd/yyyy"/>
  </numFmts>
  <fonts count="39">
    <font>
      <sz val="12"/>
      <name val=".VnTime"/>
    </font>
    <font>
      <sz val="12"/>
      <name val=".VnTime"/>
      <family val="2"/>
    </font>
    <font>
      <b/>
      <sz val="12"/>
      <name val=".VnTime"/>
      <family val="2"/>
    </font>
    <font>
      <i/>
      <sz val="12"/>
      <name val=".VnTime"/>
      <family val="2"/>
    </font>
    <font>
      <sz val="12"/>
      <name val=".VnTime"/>
      <family val="2"/>
    </font>
    <font>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b/>
      <sz val="10"/>
      <name val="Times New Roman"/>
      <family val="1"/>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i/>
      <sz val="12"/>
      <name val=".VnTime"/>
      <family val="2"/>
    </font>
    <font>
      <sz val="8"/>
      <name val=".VnTime"/>
      <family val="2"/>
    </font>
    <font>
      <i/>
      <sz val="12"/>
      <color indexed="8"/>
      <name val="Times New Roman"/>
      <family val="1"/>
    </font>
    <font>
      <sz val="12"/>
      <color indexed="10"/>
      <name val=".VnTime"/>
      <family val="2"/>
    </font>
    <font>
      <sz val="12"/>
      <name val=".VnTime"/>
      <family val="2"/>
    </font>
    <font>
      <sz val="10"/>
      <color indexed="8"/>
      <name val="Times New Roman"/>
      <family val="1"/>
    </font>
    <font>
      <b/>
      <sz val="10"/>
      <color indexed="8"/>
      <name val="Times New Roman"/>
      <family val="1"/>
    </font>
    <font>
      <sz val="12"/>
      <color theme="1"/>
      <name val="Times New Roman"/>
      <family val="1"/>
    </font>
  </fonts>
  <fills count="3">
    <fill>
      <patternFill patternType="none"/>
    </fill>
    <fill>
      <patternFill patternType="gray125"/>
    </fill>
    <fill>
      <patternFill patternType="solid">
        <fgColor indexed="9"/>
        <bgColor indexed="64"/>
      </patternFill>
    </fill>
  </fills>
  <borders count="31">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pplyFont="0"/>
    <xf numFmtId="43" fontId="1" fillId="0" borderId="0" applyFont="0" applyFill="0" applyBorder="0" applyAlignment="0" applyProtection="0"/>
    <xf numFmtId="0" fontId="6" fillId="0" borderId="0"/>
    <xf numFmtId="0" fontId="35" fillId="0" borderId="0" applyFont="0"/>
  </cellStyleXfs>
  <cellXfs count="529">
    <xf numFmtId="0" fontId="0" fillId="0" borderId="0" xfId="0"/>
    <xf numFmtId="0" fontId="0" fillId="0" borderId="0" xfId="0" applyAlignment="1">
      <alignment horizontal="center"/>
    </xf>
    <xf numFmtId="0" fontId="3" fillId="0" borderId="0" xfId="0" applyFont="1"/>
    <xf numFmtId="0" fontId="2" fillId="0" borderId="0" xfId="0" applyFont="1"/>
    <xf numFmtId="3" fontId="0" fillId="0" borderId="0" xfId="0" applyNumberFormat="1"/>
    <xf numFmtId="0" fontId="4" fillId="0" borderId="0" xfId="0" applyFont="1"/>
    <xf numFmtId="0" fontId="4" fillId="0" borderId="0" xfId="0" applyFont="1" applyAlignment="1">
      <alignment horizontal="center"/>
    </xf>
    <xf numFmtId="0" fontId="2" fillId="0" borderId="0" xfId="0" applyFont="1" applyBorder="1"/>
    <xf numFmtId="0" fontId="5" fillId="0" borderId="0" xfId="0" applyFont="1"/>
    <xf numFmtId="0" fontId="5" fillId="0" borderId="0" xfId="0" applyFont="1" applyAlignment="1">
      <alignment horizontal="center"/>
    </xf>
    <xf numFmtId="0" fontId="0" fillId="2" borderId="0" xfId="0" applyFill="1"/>
    <xf numFmtId="0" fontId="0" fillId="2" borderId="0" xfId="0" applyFill="1" applyAlignment="1">
      <alignment horizontal="center"/>
    </xf>
    <xf numFmtId="0" fontId="2" fillId="2" borderId="0" xfId="0" applyFont="1" applyFill="1"/>
    <xf numFmtId="0" fontId="4" fillId="2" borderId="0" xfId="0" applyFont="1" applyFill="1"/>
    <xf numFmtId="0" fontId="3" fillId="2" borderId="0" xfId="0" applyFont="1" applyFill="1"/>
    <xf numFmtId="0" fontId="0" fillId="2" borderId="1" xfId="0" applyFill="1" applyBorder="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4" fillId="2" borderId="0" xfId="0" applyFont="1" applyFill="1" applyBorder="1"/>
    <xf numFmtId="0" fontId="0" fillId="2" borderId="6" xfId="0" applyFill="1" applyBorder="1"/>
    <xf numFmtId="0" fontId="0" fillId="2" borderId="7" xfId="0" applyFill="1" applyBorder="1"/>
    <xf numFmtId="0" fontId="2" fillId="2" borderId="3" xfId="0" applyFont="1" applyFill="1" applyBorder="1"/>
    <xf numFmtId="0" fontId="2" fillId="2" borderId="4" xfId="0" applyFont="1" applyFill="1" applyBorder="1"/>
    <xf numFmtId="0" fontId="3" fillId="2" borderId="0" xfId="0" applyFont="1" applyFill="1" applyBorder="1"/>
    <xf numFmtId="3" fontId="4" fillId="2" borderId="0" xfId="0" applyNumberFormat="1" applyFont="1" applyFill="1" applyBorder="1" applyAlignment="1">
      <alignment horizontal="right"/>
    </xf>
    <xf numFmtId="0" fontId="0" fillId="2" borderId="8" xfId="0" applyFill="1" applyBorder="1"/>
    <xf numFmtId="0" fontId="2" fillId="2" borderId="8" xfId="0" applyFont="1" applyFill="1" applyBorder="1"/>
    <xf numFmtId="0" fontId="2" fillId="2" borderId="7" xfId="0" applyFont="1" applyFill="1" applyBorder="1"/>
    <xf numFmtId="0" fontId="4" fillId="2" borderId="9" xfId="0" applyFont="1" applyFill="1" applyBorder="1"/>
    <xf numFmtId="3" fontId="4" fillId="2" borderId="9" xfId="0" applyNumberFormat="1" applyFont="1" applyFill="1" applyBorder="1" applyAlignment="1">
      <alignment horizontal="right"/>
    </xf>
    <xf numFmtId="0" fontId="3" fillId="2" borderId="10" xfId="0" applyFont="1" applyFill="1" applyBorder="1"/>
    <xf numFmtId="0" fontId="4" fillId="2" borderId="10" xfId="0" applyFont="1" applyFill="1" applyBorder="1"/>
    <xf numFmtId="3" fontId="4" fillId="2" borderId="10" xfId="0" applyNumberFormat="1" applyFont="1" applyFill="1" applyBorder="1" applyAlignment="1">
      <alignment horizontal="right"/>
    </xf>
    <xf numFmtId="0" fontId="2" fillId="2" borderId="11" xfId="0" applyFont="1" applyFill="1" applyBorder="1"/>
    <xf numFmtId="0" fontId="0" fillId="2" borderId="12" xfId="0" applyFill="1" applyBorder="1" applyAlignment="1">
      <alignment horizontal="center"/>
    </xf>
    <xf numFmtId="0" fontId="2" fillId="2" borderId="6" xfId="0" applyFont="1" applyFill="1" applyBorder="1"/>
    <xf numFmtId="0" fontId="0" fillId="2" borderId="0" xfId="0" applyFill="1" applyBorder="1" applyAlignment="1">
      <alignment horizontal="left"/>
    </xf>
    <xf numFmtId="3" fontId="0" fillId="2" borderId="13" xfId="0" applyNumberFormat="1" applyFill="1" applyBorder="1"/>
    <xf numFmtId="3" fontId="0" fillId="2" borderId="14" xfId="0" applyNumberFormat="1" applyFill="1" applyBorder="1"/>
    <xf numFmtId="3" fontId="0" fillId="2" borderId="15" xfId="0" applyNumberFormat="1" applyFill="1" applyBorder="1"/>
    <xf numFmtId="3" fontId="0" fillId="2" borderId="1" xfId="0" applyNumberFormat="1" applyFill="1" applyBorder="1"/>
    <xf numFmtId="3" fontId="0" fillId="2" borderId="16" xfId="0" applyNumberFormat="1" applyFill="1" applyBorder="1"/>
    <xf numFmtId="3" fontId="0" fillId="2" borderId="8" xfId="0" applyNumberFormat="1" applyFill="1" applyBorder="1"/>
    <xf numFmtId="3" fontId="0" fillId="2" borderId="6" xfId="0" applyNumberFormat="1" applyFill="1" applyBorder="1"/>
    <xf numFmtId="0" fontId="7" fillId="0" borderId="0" xfId="0" applyFont="1" applyBorder="1"/>
    <xf numFmtId="0" fontId="7" fillId="0" borderId="0" xfId="0" applyFont="1"/>
    <xf numFmtId="0" fontId="9" fillId="0" borderId="8" xfId="0" applyFont="1" applyBorder="1" applyAlignment="1"/>
    <xf numFmtId="0" fontId="8" fillId="0" borderId="0" xfId="0" applyFont="1" applyAlignment="1">
      <alignment vertical="center"/>
    </xf>
    <xf numFmtId="0" fontId="8" fillId="0" borderId="0" xfId="0" applyFont="1"/>
    <xf numFmtId="0" fontId="9" fillId="0" borderId="0" xfId="0" applyFont="1"/>
    <xf numFmtId="0" fontId="7" fillId="0" borderId="0" xfId="0" applyFont="1" applyAlignment="1">
      <alignment horizontal="center"/>
    </xf>
    <xf numFmtId="49" fontId="7" fillId="0" borderId="0" xfId="0" applyNumberFormat="1" applyFont="1" applyAlignment="1">
      <alignment wrapText="1"/>
    </xf>
    <xf numFmtId="0" fontId="7" fillId="0" borderId="0" xfId="2" applyFont="1" applyFill="1" applyBorder="1"/>
    <xf numFmtId="0" fontId="8" fillId="0" borderId="0" xfId="2" applyFont="1" applyFill="1" applyBorder="1"/>
    <xf numFmtId="0" fontId="8" fillId="0" borderId="0" xfId="0" applyFont="1" applyBorder="1" applyAlignment="1">
      <alignment horizontal="center"/>
    </xf>
    <xf numFmtId="3" fontId="7" fillId="0" borderId="0" xfId="0" applyNumberFormat="1" applyFont="1" applyAlignment="1">
      <alignment horizontal="center"/>
    </xf>
    <xf numFmtId="0" fontId="2" fillId="2" borderId="17" xfId="0" applyFont="1" applyFill="1" applyBorder="1" applyAlignment="1">
      <alignment horizontal="center"/>
    </xf>
    <xf numFmtId="0" fontId="8" fillId="0" borderId="0" xfId="0" applyFont="1" applyAlignment="1">
      <alignment horizontal="left"/>
    </xf>
    <xf numFmtId="0" fontId="11" fillId="0" borderId="0" xfId="0" applyFont="1" applyAlignment="1">
      <alignment horizontal="center"/>
    </xf>
    <xf numFmtId="0" fontId="8" fillId="0" borderId="17" xfId="0" applyFont="1" applyBorder="1" applyAlignment="1">
      <alignment horizontal="center"/>
    </xf>
    <xf numFmtId="0" fontId="7" fillId="0" borderId="17" xfId="0" applyFont="1" applyBorder="1" applyAlignment="1">
      <alignment horizontal="center"/>
    </xf>
    <xf numFmtId="4" fontId="8" fillId="0" borderId="17" xfId="0" applyNumberFormat="1" applyFont="1" applyBorder="1" applyAlignment="1">
      <alignment horizontal="center" vertical="center" wrapText="1"/>
    </xf>
    <xf numFmtId="165" fontId="8" fillId="0" borderId="17" xfId="0" applyNumberFormat="1" applyFont="1" applyBorder="1" applyAlignment="1">
      <alignment horizontal="center" vertical="center" wrapText="1"/>
    </xf>
    <xf numFmtId="0" fontId="7" fillId="0" borderId="12" xfId="0" applyFont="1" applyBorder="1" applyAlignment="1">
      <alignment horizontal="center"/>
    </xf>
    <xf numFmtId="0" fontId="8" fillId="0" borderId="18" xfId="0" applyFont="1" applyBorder="1" applyAlignment="1">
      <alignment horizontal="center"/>
    </xf>
    <xf numFmtId="3" fontId="8" fillId="0" borderId="18" xfId="0" applyNumberFormat="1" applyFont="1" applyBorder="1" applyAlignment="1">
      <alignment horizontal="center"/>
    </xf>
    <xf numFmtId="3" fontId="8" fillId="0" borderId="18" xfId="0" applyNumberFormat="1" applyFont="1" applyBorder="1"/>
    <xf numFmtId="0" fontId="8" fillId="0" borderId="19" xfId="0" applyFont="1" applyBorder="1"/>
    <xf numFmtId="0" fontId="8" fillId="0" borderId="19" xfId="0" applyFont="1" applyBorder="1" applyAlignment="1">
      <alignment horizontal="center"/>
    </xf>
    <xf numFmtId="3" fontId="8" fillId="0" borderId="19" xfId="0" applyNumberFormat="1" applyFont="1" applyBorder="1" applyAlignment="1">
      <alignment horizontal="center"/>
    </xf>
    <xf numFmtId="3" fontId="8" fillId="0" borderId="19" xfId="0" applyNumberFormat="1" applyFont="1" applyBorder="1"/>
    <xf numFmtId="0" fontId="7" fillId="0" borderId="19" xfId="0" applyFont="1" applyBorder="1"/>
    <xf numFmtId="0" fontId="7" fillId="0" borderId="19" xfId="0" applyFont="1" applyBorder="1" applyAlignment="1">
      <alignment horizontal="center"/>
    </xf>
    <xf numFmtId="3" fontId="7" fillId="0" borderId="19" xfId="0" applyNumberFormat="1" applyFont="1" applyBorder="1" applyAlignment="1">
      <alignment horizontal="center"/>
    </xf>
    <xf numFmtId="3" fontId="7" fillId="0" borderId="19" xfId="0" applyNumberFormat="1" applyFont="1" applyBorder="1"/>
    <xf numFmtId="3" fontId="13" fillId="0" borderId="19" xfId="0" applyNumberFormat="1" applyFont="1" applyBorder="1"/>
    <xf numFmtId="37" fontId="7" fillId="0" borderId="19" xfId="0" applyNumberFormat="1" applyFont="1" applyBorder="1"/>
    <xf numFmtId="41" fontId="7" fillId="0" borderId="19" xfId="0" applyNumberFormat="1" applyFont="1" applyBorder="1"/>
    <xf numFmtId="0" fontId="8" fillId="0" borderId="20" xfId="0" applyFont="1" applyBorder="1"/>
    <xf numFmtId="0" fontId="8" fillId="0" borderId="20" xfId="0" applyFont="1" applyBorder="1" applyAlignment="1">
      <alignment horizontal="center"/>
    </xf>
    <xf numFmtId="3" fontId="8" fillId="0" borderId="20" xfId="0" applyNumberFormat="1" applyFont="1" applyBorder="1" applyAlignment="1">
      <alignment horizontal="center"/>
    </xf>
    <xf numFmtId="3" fontId="8" fillId="0" borderId="20" xfId="0" applyNumberFormat="1" applyFont="1" applyBorder="1"/>
    <xf numFmtId="3" fontId="7" fillId="0" borderId="19" xfId="0" quotePrefix="1" applyNumberFormat="1" applyFont="1" applyBorder="1" applyAlignment="1">
      <alignment horizontal="center"/>
    </xf>
    <xf numFmtId="37" fontId="7" fillId="0" borderId="19" xfId="0" quotePrefix="1" applyNumberFormat="1" applyFont="1" applyBorder="1" applyAlignment="1">
      <alignment horizontal="right"/>
    </xf>
    <xf numFmtId="0" fontId="8" fillId="0" borderId="21" xfId="0" applyFont="1" applyBorder="1"/>
    <xf numFmtId="0" fontId="8" fillId="0" borderId="21" xfId="0" applyFont="1" applyBorder="1" applyAlignment="1">
      <alignment horizontal="center"/>
    </xf>
    <xf numFmtId="3" fontId="8" fillId="0" borderId="21" xfId="0" applyNumberFormat="1" applyFont="1" applyBorder="1" applyAlignment="1">
      <alignment horizontal="center"/>
    </xf>
    <xf numFmtId="3" fontId="8" fillId="0" borderId="21" xfId="0" applyNumberFormat="1" applyFont="1" applyBorder="1"/>
    <xf numFmtId="0" fontId="7" fillId="0" borderId="21" xfId="0" applyFont="1" applyBorder="1"/>
    <xf numFmtId="0" fontId="7" fillId="0" borderId="21" xfId="0" applyFont="1" applyBorder="1" applyAlignment="1">
      <alignment horizontal="center"/>
    </xf>
    <xf numFmtId="3" fontId="7" fillId="0" borderId="21" xfId="0" applyNumberFormat="1" applyFont="1" applyBorder="1" applyAlignment="1">
      <alignment horizontal="center"/>
    </xf>
    <xf numFmtId="3" fontId="7" fillId="0" borderId="21" xfId="0" applyNumberFormat="1" applyFont="1" applyBorder="1"/>
    <xf numFmtId="0" fontId="7" fillId="0" borderId="22" xfId="0" applyFont="1" applyBorder="1"/>
    <xf numFmtId="0" fontId="7" fillId="0" borderId="22" xfId="0" applyFont="1" applyBorder="1" applyAlignment="1">
      <alignment horizontal="center"/>
    </xf>
    <xf numFmtId="3" fontId="7" fillId="0" borderId="22" xfId="0" applyNumberFormat="1" applyFont="1" applyBorder="1" applyAlignment="1">
      <alignment horizontal="center"/>
    </xf>
    <xf numFmtId="3" fontId="7" fillId="0" borderId="22" xfId="0" applyNumberFormat="1" applyFont="1" applyBorder="1"/>
    <xf numFmtId="0" fontId="8" fillId="0" borderId="12" xfId="0" applyFont="1" applyBorder="1" applyAlignment="1">
      <alignment horizontal="center"/>
    </xf>
    <xf numFmtId="3" fontId="8" fillId="0" borderId="12" xfId="0" applyNumberFormat="1" applyFont="1" applyBorder="1" applyAlignment="1">
      <alignment horizontal="center"/>
    </xf>
    <xf numFmtId="3" fontId="8" fillId="0" borderId="12" xfId="0" applyNumberFormat="1" applyFont="1" applyBorder="1"/>
    <xf numFmtId="3" fontId="7" fillId="0" borderId="0" xfId="0" applyNumberFormat="1" applyFont="1"/>
    <xf numFmtId="0" fontId="7" fillId="0" borderId="12" xfId="0" applyFont="1" applyBorder="1"/>
    <xf numFmtId="3" fontId="7" fillId="0" borderId="12" xfId="0" applyNumberFormat="1" applyFont="1" applyBorder="1" applyAlignment="1">
      <alignment horizontal="center"/>
    </xf>
    <xf numFmtId="0" fontId="8" fillId="0" borderId="17" xfId="0" applyFont="1" applyBorder="1" applyAlignment="1">
      <alignment horizontal="center" wrapText="1"/>
    </xf>
    <xf numFmtId="3" fontId="7" fillId="0" borderId="19" xfId="0" applyNumberFormat="1" applyFont="1" applyBorder="1" applyAlignment="1">
      <alignment horizontal="right"/>
    </xf>
    <xf numFmtId="0" fontId="13" fillId="0" borderId="19" xfId="0" applyFont="1" applyBorder="1"/>
    <xf numFmtId="0" fontId="13" fillId="0" borderId="19" xfId="0" applyFont="1" applyBorder="1" applyAlignment="1">
      <alignment horizontal="center"/>
    </xf>
    <xf numFmtId="0" fontId="7" fillId="0" borderId="19" xfId="0" quotePrefix="1" applyFont="1" applyBorder="1"/>
    <xf numFmtId="0" fontId="7" fillId="0" borderId="18" xfId="0" applyFont="1" applyBorder="1"/>
    <xf numFmtId="3" fontId="7" fillId="0" borderId="18" xfId="0" applyNumberFormat="1" applyFont="1" applyBorder="1"/>
    <xf numFmtId="43" fontId="7" fillId="0" borderId="19" xfId="0" applyNumberFormat="1" applyFont="1" applyBorder="1"/>
    <xf numFmtId="0" fontId="7" fillId="0" borderId="23" xfId="0" applyFont="1" applyBorder="1" applyAlignment="1">
      <alignment horizontal="center"/>
    </xf>
    <xf numFmtId="0" fontId="7" fillId="0" borderId="24" xfId="0" applyFont="1" applyBorder="1" applyAlignment="1">
      <alignment horizontal="center"/>
    </xf>
    <xf numFmtId="43" fontId="7" fillId="0" borderId="21" xfId="0" applyNumberFormat="1" applyFont="1" applyBorder="1"/>
    <xf numFmtId="3" fontId="8" fillId="0" borderId="22" xfId="0" applyNumberFormat="1" applyFont="1" applyBorder="1"/>
    <xf numFmtId="0" fontId="11" fillId="0" borderId="0" xfId="0" applyFont="1"/>
    <xf numFmtId="0" fontId="8" fillId="0" borderId="18" xfId="0" applyFont="1" applyBorder="1"/>
    <xf numFmtId="0" fontId="8" fillId="2" borderId="3" xfId="0" applyFont="1" applyFill="1" applyBorder="1" applyAlignment="1">
      <alignment horizontal="center"/>
    </xf>
    <xf numFmtId="0" fontId="8" fillId="2" borderId="5" xfId="0" applyFont="1" applyFill="1" applyBorder="1" applyAlignment="1">
      <alignment horizontal="center"/>
    </xf>
    <xf numFmtId="0" fontId="7" fillId="2" borderId="0" xfId="0" applyFont="1" applyFill="1"/>
    <xf numFmtId="0" fontId="16" fillId="2" borderId="0" xfId="0" applyFont="1" applyFill="1"/>
    <xf numFmtId="0" fontId="8" fillId="2" borderId="0" xfId="0" applyFont="1" applyFill="1"/>
    <xf numFmtId="0" fontId="17" fillId="2" borderId="0" xfId="0" applyFont="1" applyFill="1"/>
    <xf numFmtId="0" fontId="18" fillId="2" borderId="0" xfId="0" applyFont="1" applyFill="1"/>
    <xf numFmtId="0" fontId="8" fillId="2" borderId="8" xfId="0" applyFont="1" applyFill="1" applyBorder="1" applyAlignment="1">
      <alignment horizontal="center"/>
    </xf>
    <xf numFmtId="0" fontId="8" fillId="2" borderId="15" xfId="0" applyFont="1" applyFill="1" applyBorder="1"/>
    <xf numFmtId="0" fontId="9" fillId="2" borderId="7" xfId="0" applyFont="1" applyFill="1" applyBorder="1"/>
    <xf numFmtId="0" fontId="7" fillId="2" borderId="7" xfId="0" applyFont="1" applyFill="1" applyBorder="1"/>
    <xf numFmtId="3" fontId="8" fillId="2" borderId="15" xfId="0" applyNumberFormat="1" applyFont="1" applyFill="1" applyBorder="1" applyAlignment="1">
      <alignment horizontal="right"/>
    </xf>
    <xf numFmtId="3" fontId="8" fillId="2" borderId="11" xfId="0" applyNumberFormat="1" applyFont="1" applyFill="1" applyBorder="1" applyAlignment="1">
      <alignment horizontal="right"/>
    </xf>
    <xf numFmtId="0" fontId="7" fillId="2" borderId="1" xfId="0" applyFont="1" applyFill="1" applyBorder="1"/>
    <xf numFmtId="0" fontId="7" fillId="2" borderId="0" xfId="0" applyFont="1" applyFill="1" applyBorder="1"/>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0" fontId="7" fillId="2" borderId="16" xfId="0" applyFont="1" applyFill="1" applyBorder="1"/>
    <xf numFmtId="0" fontId="7" fillId="2" borderId="8" xfId="0" applyFont="1" applyFill="1" applyBorder="1"/>
    <xf numFmtId="3" fontId="7" fillId="2" borderId="16" xfId="0" applyNumberFormat="1" applyFont="1" applyFill="1" applyBorder="1" applyAlignment="1">
      <alignment horizontal="right"/>
    </xf>
    <xf numFmtId="3" fontId="7" fillId="2" borderId="6" xfId="0" applyNumberFormat="1" applyFont="1" applyFill="1" applyBorder="1" applyAlignment="1">
      <alignment horizontal="right"/>
    </xf>
    <xf numFmtId="3" fontId="8" fillId="2" borderId="5" xfId="0" applyNumberFormat="1" applyFont="1" applyFill="1" applyBorder="1" applyAlignment="1">
      <alignment horizontal="right"/>
    </xf>
    <xf numFmtId="3" fontId="8" fillId="2" borderId="4" xfId="0" applyNumberFormat="1" applyFont="1" applyFill="1" applyBorder="1" applyAlignment="1">
      <alignment horizontal="right"/>
    </xf>
    <xf numFmtId="0" fontId="8" fillId="2" borderId="15" xfId="0" applyFont="1" applyFill="1" applyBorder="1" applyAlignment="1"/>
    <xf numFmtId="0" fontId="8" fillId="2" borderId="7" xfId="0" applyFont="1" applyFill="1" applyBorder="1" applyAlignment="1">
      <alignment horizontal="center"/>
    </xf>
    <xf numFmtId="0" fontId="8" fillId="2" borderId="11" xfId="0" applyFont="1" applyFill="1" applyBorder="1" applyAlignment="1">
      <alignment horizontal="center"/>
    </xf>
    <xf numFmtId="0" fontId="7" fillId="2" borderId="1" xfId="0" applyFont="1" applyFill="1" applyBorder="1" applyAlignment="1"/>
    <xf numFmtId="0" fontId="7" fillId="2" borderId="0" xfId="0" applyFont="1" applyFill="1" applyBorder="1" applyAlignment="1"/>
    <xf numFmtId="0" fontId="7" fillId="2" borderId="2" xfId="0" applyFont="1" applyFill="1" applyBorder="1" applyAlignment="1"/>
    <xf numFmtId="3" fontId="7" fillId="2" borderId="2" xfId="0" applyNumberFormat="1" applyFont="1" applyFill="1" applyBorder="1" applyAlignment="1">
      <alignment horizontal="center"/>
    </xf>
    <xf numFmtId="0" fontId="7" fillId="2" borderId="16" xfId="0" applyFont="1" applyFill="1" applyBorder="1" applyAlignment="1"/>
    <xf numFmtId="0" fontId="7" fillId="2" borderId="8" xfId="0" applyFont="1" applyFill="1" applyBorder="1" applyAlignment="1"/>
    <xf numFmtId="0" fontId="7" fillId="2" borderId="6" xfId="0" applyFont="1" applyFill="1" applyBorder="1" applyAlignment="1"/>
    <xf numFmtId="0" fontId="8" fillId="2" borderId="16" xfId="0" applyFont="1" applyFill="1" applyBorder="1" applyAlignment="1">
      <alignment horizontal="center"/>
    </xf>
    <xf numFmtId="0" fontId="8" fillId="2" borderId="6" xfId="0" applyFont="1" applyFill="1" applyBorder="1" applyAlignment="1">
      <alignment horizontal="center"/>
    </xf>
    <xf numFmtId="0" fontId="7" fillId="2" borderId="5" xfId="0" applyFont="1" applyFill="1" applyBorder="1"/>
    <xf numFmtId="0" fontId="7" fillId="2" borderId="3" xfId="0" applyFont="1" applyFill="1" applyBorder="1"/>
    <xf numFmtId="3" fontId="20" fillId="2" borderId="3" xfId="0" applyNumberFormat="1" applyFont="1" applyFill="1" applyBorder="1" applyAlignment="1">
      <alignment horizontal="right"/>
    </xf>
    <xf numFmtId="3" fontId="7" fillId="2" borderId="3" xfId="0" applyNumberFormat="1" applyFont="1" applyFill="1" applyBorder="1" applyAlignment="1">
      <alignment horizontal="right"/>
    </xf>
    <xf numFmtId="3" fontId="7" fillId="2" borderId="4" xfId="0" applyNumberFormat="1" applyFont="1" applyFill="1" applyBorder="1" applyAlignment="1">
      <alignment horizontal="right"/>
    </xf>
    <xf numFmtId="0" fontId="8" fillId="2" borderId="1" xfId="0" applyFont="1" applyFill="1" applyBorder="1"/>
    <xf numFmtId="0" fontId="9" fillId="2" borderId="0" xfId="0" applyFont="1" applyFill="1" applyBorder="1"/>
    <xf numFmtId="0" fontId="8" fillId="2" borderId="15" xfId="0" applyFont="1" applyFill="1" applyBorder="1" applyAlignment="1">
      <alignment horizontal="center"/>
    </xf>
    <xf numFmtId="3" fontId="8" fillId="2" borderId="3" xfId="0" applyNumberFormat="1" applyFont="1" applyFill="1" applyBorder="1" applyAlignment="1">
      <alignment horizontal="right"/>
    </xf>
    <xf numFmtId="3" fontId="7" fillId="2" borderId="0" xfId="0" applyNumberFormat="1" applyFont="1" applyFill="1" applyBorder="1" applyAlignment="1">
      <alignment horizontal="right"/>
    </xf>
    <xf numFmtId="3" fontId="8" fillId="2" borderId="1" xfId="0" applyNumberFormat="1" applyFont="1" applyFill="1" applyBorder="1" applyAlignment="1">
      <alignment horizontal="right"/>
    </xf>
    <xf numFmtId="3" fontId="8" fillId="2" borderId="2" xfId="0" applyNumberFormat="1" applyFont="1" applyFill="1" applyBorder="1" applyAlignment="1">
      <alignment horizontal="right"/>
    </xf>
    <xf numFmtId="3" fontId="22" fillId="2" borderId="17" xfId="0" applyNumberFormat="1" applyFont="1" applyFill="1" applyBorder="1" applyAlignment="1">
      <alignment horizontal="right"/>
    </xf>
    <xf numFmtId="3" fontId="22" fillId="2" borderId="7" xfId="0" applyNumberFormat="1" applyFont="1" applyFill="1" applyBorder="1" applyAlignment="1">
      <alignment horizontal="right"/>
    </xf>
    <xf numFmtId="3" fontId="15" fillId="2" borderId="7" xfId="0" applyNumberFormat="1" applyFont="1" applyFill="1" applyBorder="1" applyAlignment="1">
      <alignment horizontal="right"/>
    </xf>
    <xf numFmtId="3" fontId="15" fillId="2" borderId="17" xfId="0" applyNumberFormat="1" applyFont="1" applyFill="1" applyBorder="1" applyAlignment="1">
      <alignment horizontal="right"/>
    </xf>
    <xf numFmtId="3" fontId="15" fillId="2" borderId="11" xfId="0" applyNumberFormat="1" applyFont="1" applyFill="1" applyBorder="1" applyAlignment="1">
      <alignment horizontal="right"/>
    </xf>
    <xf numFmtId="0" fontId="21" fillId="2" borderId="1" xfId="0" applyFont="1" applyFill="1" applyBorder="1"/>
    <xf numFmtId="0" fontId="15" fillId="2" borderId="0" xfId="0" applyFont="1" applyFill="1" applyBorder="1"/>
    <xf numFmtId="3" fontId="22" fillId="2" borderId="13" xfId="0" applyNumberFormat="1" applyFont="1" applyFill="1" applyBorder="1" applyAlignment="1">
      <alignment horizontal="right"/>
    </xf>
    <xf numFmtId="3" fontId="22" fillId="2" borderId="0" xfId="0" applyNumberFormat="1" applyFont="1" applyFill="1" applyBorder="1" applyAlignment="1">
      <alignment horizontal="right"/>
    </xf>
    <xf numFmtId="3" fontId="21" fillId="2" borderId="0" xfId="0" applyNumberFormat="1" applyFont="1" applyFill="1" applyBorder="1" applyAlignment="1">
      <alignment horizontal="right"/>
    </xf>
    <xf numFmtId="3" fontId="15" fillId="2" borderId="13" xfId="0" applyNumberFormat="1" applyFont="1" applyFill="1" applyBorder="1" applyAlignment="1">
      <alignment horizontal="right"/>
    </xf>
    <xf numFmtId="3" fontId="21" fillId="2" borderId="2" xfId="0" applyNumberFormat="1" applyFont="1" applyFill="1" applyBorder="1" applyAlignment="1">
      <alignment horizontal="right"/>
    </xf>
    <xf numFmtId="0" fontId="15" fillId="2" borderId="1" xfId="0" applyFont="1" applyFill="1" applyBorder="1"/>
    <xf numFmtId="3" fontId="15" fillId="2" borderId="0" xfId="0" applyNumberFormat="1" applyFont="1" applyFill="1" applyBorder="1" applyAlignment="1">
      <alignment horizontal="right"/>
    </xf>
    <xf numFmtId="3" fontId="15" fillId="2" borderId="2" xfId="0" applyNumberFormat="1" applyFont="1" applyFill="1" applyBorder="1" applyAlignment="1">
      <alignment horizontal="right"/>
    </xf>
    <xf numFmtId="0" fontId="15" fillId="2" borderId="16" xfId="0" applyFont="1" applyFill="1" applyBorder="1"/>
    <xf numFmtId="0" fontId="22" fillId="2" borderId="8" xfId="0" applyFont="1" applyFill="1" applyBorder="1"/>
    <xf numFmtId="3" fontId="22" fillId="2" borderId="14" xfId="0" applyNumberFormat="1" applyFont="1" applyFill="1" applyBorder="1" applyAlignment="1">
      <alignment horizontal="right"/>
    </xf>
    <xf numFmtId="3" fontId="22" fillId="2" borderId="8" xfId="0" applyNumberFormat="1" applyFont="1" applyFill="1" applyBorder="1" applyAlignment="1">
      <alignment horizontal="right"/>
    </xf>
    <xf numFmtId="3" fontId="21" fillId="2" borderId="8" xfId="0" applyNumberFormat="1" applyFont="1" applyFill="1" applyBorder="1" applyAlignment="1">
      <alignment horizontal="right"/>
    </xf>
    <xf numFmtId="3" fontId="15" fillId="2" borderId="14" xfId="0" applyNumberFormat="1" applyFont="1" applyFill="1" applyBorder="1" applyAlignment="1">
      <alignment horizontal="right"/>
    </xf>
    <xf numFmtId="3" fontId="21" fillId="2" borderId="6" xfId="0" applyNumberFormat="1" applyFont="1" applyFill="1" applyBorder="1" applyAlignment="1">
      <alignment horizontal="right"/>
    </xf>
    <xf numFmtId="0" fontId="7" fillId="2" borderId="2" xfId="0" applyFont="1" applyFill="1" applyBorder="1"/>
    <xf numFmtId="0" fontId="8" fillId="2" borderId="5" xfId="0" applyFont="1" applyFill="1" applyBorder="1"/>
    <xf numFmtId="0" fontId="7" fillId="2" borderId="4" xfId="0" applyFont="1" applyFill="1" applyBorder="1"/>
    <xf numFmtId="3" fontId="22" fillId="2" borderId="11" xfId="0" applyNumberFormat="1" applyFont="1" applyFill="1" applyBorder="1" applyAlignment="1">
      <alignment horizontal="right"/>
    </xf>
    <xf numFmtId="3" fontId="21" fillId="2" borderId="13" xfId="0" applyNumberFormat="1" applyFont="1" applyFill="1" applyBorder="1" applyAlignment="1">
      <alignment horizontal="right"/>
    </xf>
    <xf numFmtId="3" fontId="21" fillId="2" borderId="14" xfId="0" applyNumberFormat="1" applyFont="1" applyFill="1" applyBorder="1" applyAlignment="1">
      <alignment horizontal="right"/>
    </xf>
    <xf numFmtId="0" fontId="15" fillId="2" borderId="5" xfId="0" applyFont="1" applyFill="1" applyBorder="1"/>
    <xf numFmtId="0" fontId="22" fillId="2" borderId="3" xfId="0" applyFont="1" applyFill="1" applyBorder="1"/>
    <xf numFmtId="3" fontId="22" fillId="2" borderId="3" xfId="0" applyNumberFormat="1" applyFont="1" applyFill="1" applyBorder="1" applyAlignment="1">
      <alignment horizontal="right"/>
    </xf>
    <xf numFmtId="3" fontId="21" fillId="2" borderId="3" xfId="0" applyNumberFormat="1" applyFont="1" applyFill="1" applyBorder="1" applyAlignment="1">
      <alignment horizontal="right"/>
    </xf>
    <xf numFmtId="3" fontId="15" fillId="2" borderId="3" xfId="0" applyNumberFormat="1" applyFont="1" applyFill="1" applyBorder="1" applyAlignment="1">
      <alignment horizontal="right"/>
    </xf>
    <xf numFmtId="3" fontId="21" fillId="2" borderId="4" xfId="0" applyNumberFormat="1" applyFont="1" applyFill="1" applyBorder="1" applyAlignment="1">
      <alignment horizontal="right"/>
    </xf>
    <xf numFmtId="0" fontId="7" fillId="2" borderId="15" xfId="0" applyFont="1" applyFill="1" applyBorder="1"/>
    <xf numFmtId="3" fontId="7" fillId="2" borderId="11" xfId="0" applyNumberFormat="1" applyFont="1" applyFill="1" applyBorder="1" applyAlignment="1">
      <alignment horizontal="right"/>
    </xf>
    <xf numFmtId="0" fontId="7" fillId="2" borderId="6" xfId="0" applyFont="1" applyFill="1" applyBorder="1"/>
    <xf numFmtId="0" fontId="21" fillId="2" borderId="16" xfId="0" applyFont="1" applyFill="1" applyBorder="1"/>
    <xf numFmtId="0" fontId="15" fillId="2" borderId="8" xfId="0" applyFont="1" applyFill="1" applyBorder="1"/>
    <xf numFmtId="0" fontId="21" fillId="2" borderId="5" xfId="0" applyFont="1" applyFill="1" applyBorder="1"/>
    <xf numFmtId="0" fontId="15" fillId="2" borderId="3" xfId="0" applyFont="1" applyFill="1" applyBorder="1"/>
    <xf numFmtId="3" fontId="7" fillId="2" borderId="1" xfId="0" quotePrefix="1" applyNumberFormat="1" applyFont="1" applyFill="1" applyBorder="1" applyAlignment="1">
      <alignment horizontal="right"/>
    </xf>
    <xf numFmtId="3" fontId="7" fillId="2" borderId="0" xfId="0" quotePrefix="1" applyNumberFormat="1" applyFont="1" applyFill="1" applyBorder="1" applyAlignment="1">
      <alignment horizontal="right"/>
    </xf>
    <xf numFmtId="0" fontId="8" fillId="2" borderId="3" xfId="0" applyFont="1" applyFill="1" applyBorder="1"/>
    <xf numFmtId="0" fontId="8" fillId="2" borderId="4" xfId="0" applyFont="1" applyFill="1" applyBorder="1"/>
    <xf numFmtId="0" fontId="8" fillId="2" borderId="0" xfId="0" applyFont="1" applyFill="1" applyBorder="1"/>
    <xf numFmtId="3" fontId="8" fillId="2" borderId="0" xfId="0" applyNumberFormat="1" applyFont="1" applyFill="1" applyBorder="1" applyAlignment="1">
      <alignment horizontal="right"/>
    </xf>
    <xf numFmtId="0" fontId="8" fillId="2" borderId="8" xfId="0" applyFont="1" applyFill="1" applyBorder="1"/>
    <xf numFmtId="3" fontId="8" fillId="2" borderId="8" xfId="0" applyNumberFormat="1" applyFont="1" applyFill="1" applyBorder="1" applyAlignment="1">
      <alignment horizontal="right"/>
    </xf>
    <xf numFmtId="0" fontId="7" fillId="2" borderId="11" xfId="0" applyFont="1" applyFill="1" applyBorder="1"/>
    <xf numFmtId="3" fontId="7" fillId="2" borderId="7" xfId="0" applyNumberFormat="1" applyFont="1" applyFill="1" applyBorder="1" applyAlignment="1">
      <alignment horizontal="right"/>
    </xf>
    <xf numFmtId="0" fontId="8" fillId="2" borderId="7" xfId="0" applyFont="1" applyFill="1" applyBorder="1"/>
    <xf numFmtId="3" fontId="7" fillId="2" borderId="5" xfId="0" applyNumberFormat="1" applyFont="1" applyFill="1" applyBorder="1" applyAlignment="1">
      <alignment horizontal="center"/>
    </xf>
    <xf numFmtId="3" fontId="7" fillId="2" borderId="3" xfId="0" applyNumberFormat="1" applyFont="1" applyFill="1" applyBorder="1" applyAlignment="1">
      <alignment horizontal="center"/>
    </xf>
    <xf numFmtId="3" fontId="7" fillId="2" borderId="4" xfId="0" applyNumberFormat="1" applyFont="1" applyFill="1" applyBorder="1" applyAlignment="1">
      <alignment horizontal="center"/>
    </xf>
    <xf numFmtId="0" fontId="8" fillId="2" borderId="2" xfId="0" applyFont="1" applyFill="1" applyBorder="1"/>
    <xf numFmtId="3" fontId="7" fillId="2" borderId="8" xfId="0" applyNumberFormat="1" applyFont="1" applyFill="1" applyBorder="1" applyAlignment="1">
      <alignment horizontal="right"/>
    </xf>
    <xf numFmtId="0" fontId="7" fillId="0" borderId="8" xfId="0" applyFont="1" applyFill="1" applyBorder="1"/>
    <xf numFmtId="3" fontId="7" fillId="0" borderId="8" xfId="0" applyNumberFormat="1" applyFont="1" applyFill="1" applyBorder="1" applyAlignment="1">
      <alignment horizontal="right"/>
    </xf>
    <xf numFmtId="0" fontId="9" fillId="2" borderId="1" xfId="0" applyFont="1" applyFill="1" applyBorder="1"/>
    <xf numFmtId="0" fontId="23" fillId="2" borderId="0" xfId="0" applyFont="1" applyFill="1" applyBorder="1"/>
    <xf numFmtId="3" fontId="23" fillId="2" borderId="0" xfId="0" applyNumberFormat="1" applyFont="1" applyFill="1" applyBorder="1" applyAlignment="1">
      <alignment horizontal="right"/>
    </xf>
    <xf numFmtId="0" fontId="17" fillId="2" borderId="0" xfId="0" applyFont="1" applyFill="1" applyAlignment="1"/>
    <xf numFmtId="3" fontId="8" fillId="2" borderId="1" xfId="0" applyNumberFormat="1" applyFont="1" applyFill="1" applyBorder="1" applyAlignment="1">
      <alignment horizontal="center"/>
    </xf>
    <xf numFmtId="3" fontId="8" fillId="2" borderId="0" xfId="0" applyNumberFormat="1" applyFont="1" applyFill="1" applyBorder="1" applyAlignment="1">
      <alignment horizontal="center"/>
    </xf>
    <xf numFmtId="0" fontId="8" fillId="0" borderId="0" xfId="2" applyFont="1" applyFill="1" applyBorder="1" applyAlignment="1"/>
    <xf numFmtId="0" fontId="8" fillId="0" borderId="0" xfId="0" applyFont="1" applyAlignment="1">
      <alignment horizontal="right"/>
    </xf>
    <xf numFmtId="0" fontId="7" fillId="2" borderId="0" xfId="0" applyFont="1" applyFill="1" applyBorder="1" applyAlignment="1">
      <alignment horizontal="left"/>
    </xf>
    <xf numFmtId="0" fontId="13" fillId="2" borderId="1" xfId="0" applyFont="1" applyFill="1" applyBorder="1"/>
    <xf numFmtId="0" fontId="13" fillId="2" borderId="0" xfId="0" applyFont="1" applyFill="1" applyBorder="1"/>
    <xf numFmtId="0" fontId="8" fillId="0" borderId="0" xfId="0" applyFont="1" applyAlignment="1"/>
    <xf numFmtId="0" fontId="21" fillId="2" borderId="0" xfId="0" applyFont="1" applyFill="1" applyBorder="1"/>
    <xf numFmtId="41" fontId="15" fillId="2" borderId="0" xfId="0" applyNumberFormat="1" applyFont="1" applyFill="1" applyBorder="1" applyAlignment="1">
      <alignment horizontal="right"/>
    </xf>
    <xf numFmtId="41" fontId="15" fillId="2" borderId="13" xfId="0" applyNumberFormat="1" applyFont="1" applyFill="1" applyBorder="1" applyAlignment="1">
      <alignment horizontal="right"/>
    </xf>
    <xf numFmtId="41" fontId="21" fillId="2" borderId="2" xfId="0" applyNumberFormat="1" applyFont="1" applyFill="1" applyBorder="1" applyAlignment="1">
      <alignment horizontal="right"/>
    </xf>
    <xf numFmtId="0" fontId="25" fillId="2" borderId="8" xfId="0" applyFont="1" applyFill="1" applyBorder="1"/>
    <xf numFmtId="0" fontId="14" fillId="2" borderId="5" xfId="0" applyFont="1" applyFill="1" applyBorder="1"/>
    <xf numFmtId="0" fontId="13" fillId="2" borderId="3" xfId="0" applyFont="1" applyFill="1" applyBorder="1"/>
    <xf numFmtId="0" fontId="13" fillId="2" borderId="4" xfId="0" applyFont="1" applyFill="1" applyBorder="1"/>
    <xf numFmtId="3" fontId="15" fillId="0" borderId="0" xfId="0" applyNumberFormat="1" applyFont="1"/>
    <xf numFmtId="0" fontId="8" fillId="0" borderId="0" xfId="0" applyFont="1" applyAlignment="1">
      <alignment horizontal="center"/>
    </xf>
    <xf numFmtId="0" fontId="15" fillId="0" borderId="12" xfId="0" applyFont="1" applyBorder="1" applyAlignment="1">
      <alignment horizontal="center"/>
    </xf>
    <xf numFmtId="0" fontId="15" fillId="0" borderId="18" xfId="0" applyFont="1" applyBorder="1"/>
    <xf numFmtId="0" fontId="15" fillId="0" borderId="18" xfId="0" quotePrefix="1" applyFont="1" applyBorder="1" applyAlignment="1">
      <alignment horizontal="center"/>
    </xf>
    <xf numFmtId="0" fontId="15" fillId="0" borderId="18" xfId="0" applyFont="1" applyBorder="1" applyAlignment="1">
      <alignment horizontal="center"/>
    </xf>
    <xf numFmtId="3" fontId="15" fillId="0" borderId="18" xfId="0" applyNumberFormat="1" applyFont="1" applyBorder="1"/>
    <xf numFmtId="0" fontId="15" fillId="0" borderId="19" xfId="0" applyFont="1" applyBorder="1"/>
    <xf numFmtId="0" fontId="15" fillId="0" borderId="19" xfId="0" quotePrefix="1" applyFont="1" applyBorder="1" applyAlignment="1">
      <alignment horizontal="center"/>
    </xf>
    <xf numFmtId="0" fontId="15" fillId="0" borderId="19" xfId="0" applyFont="1" applyBorder="1" applyAlignment="1">
      <alignment horizontal="center"/>
    </xf>
    <xf numFmtId="3" fontId="15" fillId="0" borderId="19" xfId="0" applyNumberFormat="1" applyFont="1" applyBorder="1"/>
    <xf numFmtId="0" fontId="15" fillId="0" borderId="21" xfId="0" applyFont="1" applyBorder="1"/>
    <xf numFmtId="0" fontId="15" fillId="0" borderId="21" xfId="0" applyFont="1" applyBorder="1" applyAlignment="1">
      <alignment horizontal="center"/>
    </xf>
    <xf numFmtId="3" fontId="15" fillId="0" borderId="21" xfId="0" applyNumberFormat="1" applyFont="1" applyBorder="1"/>
    <xf numFmtId="0" fontId="15" fillId="0" borderId="21" xfId="0" applyFont="1" applyBorder="1" applyAlignment="1">
      <alignment wrapText="1"/>
    </xf>
    <xf numFmtId="3" fontId="21" fillId="0" borderId="21" xfId="0" applyNumberFormat="1" applyFont="1" applyBorder="1"/>
    <xf numFmtId="0" fontId="27" fillId="0" borderId="20" xfId="0" applyFont="1" applyBorder="1"/>
    <xf numFmtId="0" fontId="27" fillId="0" borderId="20" xfId="0" applyFont="1" applyBorder="1" applyAlignment="1">
      <alignment horizontal="center"/>
    </xf>
    <xf numFmtId="3" fontId="28" fillId="0" borderId="20" xfId="0" applyNumberFormat="1" applyFont="1" applyBorder="1"/>
    <xf numFmtId="3" fontId="21" fillId="0" borderId="19" xfId="0" applyNumberFormat="1" applyFont="1" applyBorder="1"/>
    <xf numFmtId="3" fontId="29" fillId="0" borderId="19" xfId="0" applyNumberFormat="1" applyFont="1" applyBorder="1"/>
    <xf numFmtId="0" fontId="15" fillId="0" borderId="22" xfId="0" applyFont="1" applyBorder="1"/>
    <xf numFmtId="0" fontId="15" fillId="0" borderId="22" xfId="0" applyFont="1" applyBorder="1" applyAlignment="1">
      <alignment horizontal="center"/>
    </xf>
    <xf numFmtId="3" fontId="31" fillId="0" borderId="0" xfId="0" applyNumberFormat="1" applyFont="1"/>
    <xf numFmtId="0" fontId="2" fillId="0" borderId="0" xfId="0" applyFont="1" applyAlignment="1"/>
    <xf numFmtId="0" fontId="15" fillId="0" borderId="0" xfId="0" applyFont="1" applyBorder="1"/>
    <xf numFmtId="0" fontId="15" fillId="0" borderId="0" xfId="0" applyFont="1" applyBorder="1" applyAlignment="1">
      <alignment horizontal="center"/>
    </xf>
    <xf numFmtId="3" fontId="30" fillId="0" borderId="0" xfId="0" applyNumberFormat="1" applyFont="1" applyBorder="1"/>
    <xf numFmtId="3" fontId="21" fillId="0" borderId="0" xfId="0" applyNumberFormat="1" applyFont="1" applyBorder="1"/>
    <xf numFmtId="3" fontId="29" fillId="0" borderId="21" xfId="0" applyNumberFormat="1" applyFont="1" applyBorder="1"/>
    <xf numFmtId="0" fontId="8" fillId="0" borderId="0" xfId="0" applyFont="1" applyAlignment="1">
      <alignment horizontal="left" wrapText="1"/>
    </xf>
    <xf numFmtId="0" fontId="8" fillId="0" borderId="0" xfId="0" applyFont="1" applyAlignment="1">
      <alignment wrapText="1"/>
    </xf>
    <xf numFmtId="37" fontId="21" fillId="0" borderId="21" xfId="0" applyNumberFormat="1" applyFont="1" applyBorder="1"/>
    <xf numFmtId="2" fontId="8" fillId="0" borderId="0" xfId="0" applyNumberFormat="1" applyFont="1" applyAlignment="1">
      <alignment horizontal="left" vertical="top"/>
    </xf>
    <xf numFmtId="0" fontId="7" fillId="0" borderId="0" xfId="0" applyFont="1" applyBorder="1" applyAlignment="1">
      <alignment horizontal="left"/>
    </xf>
    <xf numFmtId="0" fontId="8" fillId="2" borderId="0" xfId="0" applyFont="1" applyFill="1" applyAlignment="1"/>
    <xf numFmtId="0" fontId="7" fillId="2" borderId="0" xfId="0" applyFont="1" applyFill="1" applyAlignment="1"/>
    <xf numFmtId="3" fontId="7" fillId="2" borderId="5" xfId="0" quotePrefix="1" applyNumberFormat="1" applyFont="1" applyFill="1" applyBorder="1" applyAlignment="1">
      <alignment horizontal="right"/>
    </xf>
    <xf numFmtId="0" fontId="8" fillId="0" borderId="12" xfId="0" applyFont="1" applyBorder="1" applyAlignment="1">
      <alignment horizontal="left"/>
    </xf>
    <xf numFmtId="0" fontId="23" fillId="2" borderId="0" xfId="0" applyFont="1" applyFill="1" applyBorder="1" applyAlignment="1">
      <alignment horizontal="center"/>
    </xf>
    <xf numFmtId="0" fontId="11" fillId="0" borderId="0" xfId="0" applyFont="1" applyBorder="1" applyAlignment="1">
      <alignment horizontal="left"/>
    </xf>
    <xf numFmtId="0" fontId="21" fillId="0" borderId="12"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21" fillId="0" borderId="17" xfId="0" applyNumberFormat="1" applyFont="1" applyBorder="1" applyAlignment="1">
      <alignment horizontal="center" vertical="top"/>
    </xf>
    <xf numFmtId="49" fontId="21" fillId="0" borderId="17" xfId="0" applyNumberFormat="1" applyFont="1" applyBorder="1" applyAlignment="1">
      <alignment vertical="top" wrapText="1"/>
    </xf>
    <xf numFmtId="49" fontId="15" fillId="0" borderId="17" xfId="0" applyNumberFormat="1" applyFont="1" applyBorder="1" applyAlignment="1">
      <alignment vertical="top"/>
    </xf>
    <xf numFmtId="3" fontId="15" fillId="0" borderId="13" xfId="0" applyNumberFormat="1" applyFont="1" applyBorder="1" applyAlignment="1">
      <alignment horizontal="center" vertical="top"/>
    </xf>
    <xf numFmtId="3" fontId="15" fillId="0" borderId="13" xfId="0" applyNumberFormat="1" applyFont="1" applyBorder="1" applyAlignment="1">
      <alignment vertical="top" wrapText="1"/>
    </xf>
    <xf numFmtId="3" fontId="15" fillId="0" borderId="13" xfId="1" applyNumberFormat="1" applyFont="1" applyBorder="1" applyAlignment="1">
      <alignment horizontal="right" vertical="top"/>
    </xf>
    <xf numFmtId="3" fontId="27" fillId="0" borderId="13" xfId="0" applyNumberFormat="1" applyFont="1" applyBorder="1" applyAlignment="1">
      <alignment horizontal="center" vertical="top"/>
    </xf>
    <xf numFmtId="37" fontId="15" fillId="0" borderId="13" xfId="1" applyNumberFormat="1" applyFont="1" applyBorder="1" applyAlignment="1">
      <alignment horizontal="right" vertical="top"/>
    </xf>
    <xf numFmtId="3" fontId="21" fillId="0" borderId="13" xfId="0" applyNumberFormat="1" applyFont="1" applyBorder="1" applyAlignment="1">
      <alignment horizontal="center" vertical="top"/>
    </xf>
    <xf numFmtId="3" fontId="21" fillId="0" borderId="13" xfId="0" applyNumberFormat="1" applyFont="1" applyBorder="1" applyAlignment="1">
      <alignment vertical="top" wrapText="1"/>
    </xf>
    <xf numFmtId="37" fontId="21" fillId="0" borderId="13" xfId="1" applyNumberFormat="1" applyFont="1" applyBorder="1" applyAlignment="1">
      <alignment vertical="top"/>
    </xf>
    <xf numFmtId="3" fontId="15" fillId="0" borderId="13" xfId="0" applyNumberFormat="1" applyFont="1" applyBorder="1" applyAlignment="1">
      <alignment horizontal="right" vertical="top"/>
    </xf>
    <xf numFmtId="37" fontId="15" fillId="0" borderId="13" xfId="0" applyNumberFormat="1" applyFont="1" applyBorder="1" applyAlignment="1">
      <alignment horizontal="right" vertical="top"/>
    </xf>
    <xf numFmtId="3" fontId="21" fillId="0" borderId="13" xfId="0" applyNumberFormat="1" applyFont="1" applyBorder="1" applyAlignment="1">
      <alignment horizontal="right" vertical="top"/>
    </xf>
    <xf numFmtId="3" fontId="21" fillId="0" borderId="14" xfId="0" applyNumberFormat="1" applyFont="1" applyBorder="1" applyAlignment="1">
      <alignment horizontal="center" vertical="top"/>
    </xf>
    <xf numFmtId="3" fontId="21" fillId="0" borderId="14" xfId="0" applyNumberFormat="1" applyFont="1" applyBorder="1" applyAlignment="1">
      <alignment vertical="top" wrapText="1"/>
    </xf>
    <xf numFmtId="3" fontId="15" fillId="0" borderId="14" xfId="0" applyNumberFormat="1" applyFont="1" applyBorder="1" applyAlignment="1">
      <alignment horizontal="center" vertical="top"/>
    </xf>
    <xf numFmtId="164" fontId="21" fillId="0" borderId="14" xfId="1" applyNumberFormat="1" applyFont="1" applyBorder="1" applyAlignment="1">
      <alignment vertical="top"/>
    </xf>
    <xf numFmtId="3" fontId="21" fillId="0" borderId="0" xfId="0" applyNumberFormat="1" applyFont="1" applyBorder="1" applyAlignment="1">
      <alignment horizontal="center" vertical="top"/>
    </xf>
    <xf numFmtId="3" fontId="21" fillId="0" borderId="0" xfId="0" applyNumberFormat="1" applyFont="1" applyBorder="1" applyAlignment="1">
      <alignment vertical="top" wrapText="1"/>
    </xf>
    <xf numFmtId="3" fontId="15" fillId="0" borderId="0" xfId="0" applyNumberFormat="1" applyFont="1" applyBorder="1" applyAlignment="1">
      <alignment horizontal="center" vertical="top"/>
    </xf>
    <xf numFmtId="0" fontId="8" fillId="0" borderId="0" xfId="0" applyFont="1" applyBorder="1" applyAlignment="1">
      <alignment horizontal="left"/>
    </xf>
    <xf numFmtId="3" fontId="22" fillId="0" borderId="13" xfId="0" applyNumberFormat="1" applyFont="1" applyBorder="1" applyAlignment="1">
      <alignment horizontal="right"/>
    </xf>
    <xf numFmtId="0" fontId="34" fillId="0" borderId="0" xfId="0" applyFont="1"/>
    <xf numFmtId="3" fontId="7" fillId="0" borderId="0" xfId="0" applyNumberFormat="1" applyFont="1" applyAlignment="1">
      <alignment wrapText="1"/>
    </xf>
    <xf numFmtId="3" fontId="8" fillId="0" borderId="0" xfId="2" applyNumberFormat="1" applyFont="1" applyFill="1" applyBorder="1" applyAlignment="1"/>
    <xf numFmtId="3" fontId="21" fillId="0" borderId="13" xfId="1" applyNumberFormat="1" applyFont="1" applyBorder="1" applyAlignment="1">
      <alignment vertical="top"/>
    </xf>
    <xf numFmtId="3" fontId="13" fillId="0" borderId="19" xfId="0" applyNumberFormat="1" applyFont="1" applyBorder="1" applyAlignment="1">
      <alignment horizontal="center"/>
    </xf>
    <xf numFmtId="3" fontId="7" fillId="0" borderId="13" xfId="0" applyNumberFormat="1" applyFont="1" applyBorder="1"/>
    <xf numFmtId="37" fontId="7" fillId="0" borderId="19" xfId="3" applyNumberFormat="1" applyFont="1" applyBorder="1"/>
    <xf numFmtId="3" fontId="38" fillId="0" borderId="19" xfId="0" applyNumberFormat="1" applyFont="1" applyBorder="1"/>
    <xf numFmtId="4" fontId="15" fillId="0" borderId="22" xfId="0" applyNumberFormat="1" applyFont="1" applyBorder="1"/>
    <xf numFmtId="37" fontId="21" fillId="0" borderId="19" xfId="0" applyNumberFormat="1" applyFont="1" applyBorder="1"/>
    <xf numFmtId="37" fontId="21" fillId="0" borderId="13" xfId="1" applyNumberFormat="1" applyFont="1" applyBorder="1" applyAlignment="1">
      <alignment horizontal="right" vertical="top"/>
    </xf>
    <xf numFmtId="0" fontId="8" fillId="2" borderId="4" xfId="0" applyFont="1" applyFill="1" applyBorder="1" applyAlignment="1">
      <alignment horizontal="center"/>
    </xf>
    <xf numFmtId="0" fontId="8" fillId="2" borderId="5" xfId="0" applyFont="1" applyFill="1" applyBorder="1" applyAlignment="1">
      <alignment horizontal="left"/>
    </xf>
    <xf numFmtId="0" fontId="8" fillId="2" borderId="16" xfId="0" applyFont="1" applyFill="1" applyBorder="1"/>
    <xf numFmtId="3" fontId="22" fillId="2" borderId="13" xfId="0" applyNumberFormat="1" applyFont="1" applyFill="1" applyBorder="1"/>
    <xf numFmtId="3" fontId="25" fillId="2" borderId="13" xfId="0" applyNumberFormat="1" applyFont="1" applyFill="1" applyBorder="1"/>
    <xf numFmtId="3" fontId="22" fillId="2" borderId="1" xfId="0" applyNumberFormat="1" applyFont="1" applyFill="1" applyBorder="1"/>
    <xf numFmtId="3" fontId="22" fillId="2" borderId="2" xfId="0" applyNumberFormat="1" applyFont="1" applyFill="1" applyBorder="1"/>
    <xf numFmtId="37" fontId="22" fillId="2" borderId="13" xfId="0" applyNumberFormat="1" applyFont="1" applyFill="1" applyBorder="1"/>
    <xf numFmtId="3" fontId="36" fillId="2" borderId="13" xfId="0" applyNumberFormat="1" applyFont="1" applyFill="1" applyBorder="1"/>
    <xf numFmtId="37" fontId="25" fillId="2" borderId="14" xfId="0" applyNumberFormat="1" applyFont="1" applyFill="1" applyBorder="1"/>
    <xf numFmtId="3" fontId="37" fillId="2" borderId="13" xfId="0" applyNumberFormat="1" applyFont="1" applyFill="1" applyBorder="1"/>
    <xf numFmtId="0" fontId="8" fillId="2" borderId="17" xfId="0" applyFont="1" applyFill="1" applyBorder="1" applyAlignment="1">
      <alignment horizontal="center" vertical="center" wrapText="1"/>
    </xf>
    <xf numFmtId="0" fontId="8" fillId="2" borderId="13" xfId="0" applyFont="1" applyFill="1" applyBorder="1"/>
    <xf numFmtId="0" fontId="7" fillId="2" borderId="13" xfId="0" applyFont="1" applyFill="1" applyBorder="1"/>
    <xf numFmtId="0" fontId="9" fillId="2" borderId="13" xfId="0" applyFont="1" applyFill="1" applyBorder="1"/>
    <xf numFmtId="0" fontId="8" fillId="2" borderId="14" xfId="0" applyFont="1" applyFill="1" applyBorder="1"/>
    <xf numFmtId="3" fontId="7" fillId="2" borderId="13" xfId="0" applyNumberFormat="1" applyFont="1" applyFill="1" applyBorder="1"/>
    <xf numFmtId="3" fontId="7" fillId="2" borderId="14" xfId="0" applyNumberFormat="1" applyFont="1" applyFill="1" applyBorder="1"/>
    <xf numFmtId="0" fontId="7" fillId="2" borderId="5" xfId="0" applyFont="1" applyFill="1" applyBorder="1" applyAlignment="1">
      <alignment horizontal="left"/>
    </xf>
    <xf numFmtId="0" fontId="7" fillId="2" borderId="12" xfId="0" applyFont="1" applyFill="1" applyBorder="1" applyAlignment="1">
      <alignment horizontal="center" vertical="center" wrapText="1"/>
    </xf>
    <xf numFmtId="3" fontId="7" fillId="2" borderId="7" xfId="0" applyNumberFormat="1" applyFont="1" applyFill="1" applyBorder="1"/>
    <xf numFmtId="3" fontId="7" fillId="2" borderId="11" xfId="0" applyNumberFormat="1" applyFont="1" applyFill="1" applyBorder="1"/>
    <xf numFmtId="3" fontId="7" fillId="2" borderId="0" xfId="0" applyNumberFormat="1" applyFont="1" applyFill="1" applyBorder="1"/>
    <xf numFmtId="3" fontId="7" fillId="2" borderId="2" xfId="0" applyNumberFormat="1" applyFont="1" applyFill="1" applyBorder="1"/>
    <xf numFmtId="0" fontId="4" fillId="2" borderId="1" xfId="0" applyFont="1" applyFill="1" applyBorder="1"/>
    <xf numFmtId="0" fontId="9" fillId="2" borderId="0" xfId="0" applyFont="1" applyFill="1"/>
    <xf numFmtId="37" fontId="29" fillId="0" borderId="19" xfId="0" applyNumberFormat="1" applyFont="1" applyBorder="1"/>
    <xf numFmtId="37" fontId="29" fillId="0" borderId="21" xfId="0" applyNumberFormat="1" applyFont="1" applyBorder="1"/>
    <xf numFmtId="0" fontId="11" fillId="0" borderId="0" xfId="0" applyFont="1" applyAlignment="1">
      <alignment horizontal="center"/>
    </xf>
    <xf numFmtId="3" fontId="38" fillId="0" borderId="0" xfId="0" applyNumberFormat="1" applyFont="1"/>
    <xf numFmtId="37" fontId="7" fillId="0" borderId="19" xfId="0" applyNumberFormat="1" applyFont="1" applyBorder="1" applyAlignment="1">
      <alignment horizontal="right"/>
    </xf>
    <xf numFmtId="0" fontId="11" fillId="0" borderId="0" xfId="0" applyFont="1" applyAlignment="1">
      <alignment horizontal="right"/>
    </xf>
    <xf numFmtId="0" fontId="11" fillId="0" borderId="0" xfId="0" applyFont="1" applyAlignment="1">
      <alignment horizontal="left"/>
    </xf>
    <xf numFmtId="0" fontId="9" fillId="0" borderId="0" xfId="2" applyFont="1" applyFill="1" applyBorder="1"/>
    <xf numFmtId="0" fontId="11" fillId="0" borderId="0" xfId="2" applyFont="1" applyFill="1" applyBorder="1" applyAlignment="1">
      <alignment horizontal="center"/>
    </xf>
    <xf numFmtId="0" fontId="11" fillId="0" borderId="0" xfId="2" applyFont="1" applyFill="1" applyBorder="1"/>
    <xf numFmtId="0" fontId="11" fillId="2" borderId="0" xfId="0" applyFont="1" applyFill="1" applyBorder="1" applyAlignment="1">
      <alignment horizontal="center"/>
    </xf>
    <xf numFmtId="3" fontId="11" fillId="2" borderId="0" xfId="0" applyNumberFormat="1" applyFont="1" applyFill="1" applyBorder="1" applyAlignment="1">
      <alignment horizontal="center"/>
    </xf>
    <xf numFmtId="0" fontId="8" fillId="0" borderId="0" xfId="0" applyFont="1" applyAlignment="1">
      <alignment horizontal="left"/>
    </xf>
    <xf numFmtId="0" fontId="7" fillId="0" borderId="25" xfId="0" applyFont="1" applyBorder="1" applyAlignment="1">
      <alignment horizontal="center"/>
    </xf>
    <xf numFmtId="0" fontId="7" fillId="0" borderId="26"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8" fillId="0" borderId="0" xfId="0" applyFont="1" applyAlignment="1">
      <alignment horizontal="left" wrapText="1"/>
    </xf>
    <xf numFmtId="14" fontId="11" fillId="0" borderId="17" xfId="0" applyNumberFormat="1" applyFont="1" applyBorder="1" applyAlignment="1">
      <alignment horizontal="center" vertical="center" wrapText="1"/>
    </xf>
    <xf numFmtId="14" fontId="7" fillId="0" borderId="14" xfId="0" applyNumberFormat="1" applyFont="1" applyBorder="1" applyAlignment="1">
      <alignment vertical="center" wrapText="1"/>
    </xf>
    <xf numFmtId="0" fontId="9" fillId="0" borderId="8" xfId="0" applyFont="1" applyBorder="1" applyAlignment="1">
      <alignment horizontal="right"/>
    </xf>
    <xf numFmtId="0" fontId="12" fillId="0" borderId="0" xfId="0" applyFont="1" applyAlignment="1">
      <alignment horizont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4" xfId="0" applyFont="1" applyBorder="1" applyAlignment="1">
      <alignment vertical="center" wrapText="1"/>
    </xf>
    <xf numFmtId="0" fontId="7" fillId="0" borderId="8" xfId="0" applyFont="1" applyBorder="1" applyAlignment="1">
      <alignment horizontal="right"/>
    </xf>
    <xf numFmtId="0" fontId="26" fillId="0" borderId="17" xfId="0" applyFont="1" applyBorder="1" applyAlignment="1">
      <alignment horizontal="center" vertical="center" wrapText="1"/>
    </xf>
    <xf numFmtId="0" fontId="26" fillId="0" borderId="14" xfId="0" applyFont="1" applyBorder="1" applyAlignment="1">
      <alignment horizontal="center" vertical="center"/>
    </xf>
    <xf numFmtId="0" fontId="11" fillId="0" borderId="14" xfId="0" applyFont="1" applyBorder="1" applyAlignment="1">
      <alignment horizontal="center" vertical="center" wrapText="1"/>
    </xf>
    <xf numFmtId="0" fontId="11" fillId="0" borderId="0" xfId="0" applyFont="1" applyAlignment="1">
      <alignment horizontal="center"/>
    </xf>
    <xf numFmtId="0" fontId="26" fillId="0" borderId="17" xfId="0" applyFont="1" applyBorder="1" applyAlignment="1">
      <alignment horizontal="center" vertical="center"/>
    </xf>
    <xf numFmtId="165" fontId="26" fillId="0" borderId="17" xfId="0" applyNumberFormat="1" applyFont="1" applyBorder="1" applyAlignment="1">
      <alignment horizontal="center" vertical="center" wrapText="1"/>
    </xf>
    <xf numFmtId="165" fontId="26" fillId="0" borderId="14" xfId="0" applyNumberFormat="1" applyFont="1" applyBorder="1" applyAlignment="1">
      <alignment horizontal="center" vertical="center" wrapText="1"/>
    </xf>
    <xf numFmtId="0" fontId="4" fillId="0" borderId="0" xfId="0" applyFont="1" applyAlignment="1">
      <alignment horizontal="center"/>
    </xf>
    <xf numFmtId="0" fontId="8" fillId="0" borderId="0" xfId="2" applyFont="1" applyFill="1" applyBorder="1" applyAlignment="1">
      <alignment horizontal="left"/>
    </xf>
    <xf numFmtId="0" fontId="11" fillId="0" borderId="0" xfId="0" applyFont="1" applyBorder="1" applyAlignment="1">
      <alignment horizontal="left"/>
    </xf>
    <xf numFmtId="0" fontId="8" fillId="0" borderId="0"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right"/>
    </xf>
    <xf numFmtId="0" fontId="8" fillId="0" borderId="0" xfId="0" applyFont="1" applyBorder="1" applyAlignment="1">
      <alignment horizontal="right"/>
    </xf>
    <xf numFmtId="0" fontId="10" fillId="0" borderId="0" xfId="0" applyNumberFormat="1" applyFont="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21" fillId="2" borderId="1" xfId="0" applyFont="1" applyFill="1" applyBorder="1" applyAlignment="1">
      <alignment horizontal="center"/>
    </xf>
    <xf numFmtId="0" fontId="21" fillId="2" borderId="0" xfId="0" applyFont="1" applyFill="1" applyBorder="1" applyAlignment="1">
      <alignment horizontal="center"/>
    </xf>
    <xf numFmtId="0" fontId="21" fillId="2" borderId="2" xfId="0" applyFont="1" applyFill="1" applyBorder="1" applyAlignment="1">
      <alignment horizontal="center"/>
    </xf>
    <xf numFmtId="0" fontId="21" fillId="2" borderId="1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5" xfId="0" applyFont="1" applyFill="1" applyBorder="1" applyAlignment="1">
      <alignment horizontal="center"/>
    </xf>
    <xf numFmtId="0" fontId="21" fillId="2" borderId="7" xfId="0" applyFont="1" applyFill="1" applyBorder="1" applyAlignment="1">
      <alignment horizontal="center"/>
    </xf>
    <xf numFmtId="0" fontId="21" fillId="2" borderId="11" xfId="0" applyFont="1" applyFill="1" applyBorder="1" applyAlignment="1">
      <alignment horizontal="center"/>
    </xf>
    <xf numFmtId="3" fontId="19" fillId="2" borderId="15" xfId="0" applyNumberFormat="1" applyFont="1" applyFill="1" applyBorder="1" applyAlignment="1">
      <alignment horizontal="right"/>
    </xf>
    <xf numFmtId="3" fontId="19" fillId="2" borderId="11" xfId="0" applyNumberFormat="1" applyFont="1" applyFill="1" applyBorder="1" applyAlignment="1">
      <alignment horizontal="right"/>
    </xf>
    <xf numFmtId="3" fontId="8" fillId="2" borderId="15" xfId="0" applyNumberFormat="1" applyFont="1" applyFill="1" applyBorder="1" applyAlignment="1">
      <alignment horizontal="right"/>
    </xf>
    <xf numFmtId="3" fontId="8" fillId="2" borderId="11"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41" fontId="7" fillId="2" borderId="1" xfId="0" applyNumberFormat="1" applyFont="1" applyFill="1" applyBorder="1" applyAlignment="1">
      <alignment horizontal="right"/>
    </xf>
    <xf numFmtId="41"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7" fillId="2" borderId="6" xfId="0" applyNumberFormat="1" applyFont="1" applyFill="1" applyBorder="1" applyAlignment="1">
      <alignment horizontal="right"/>
    </xf>
    <xf numFmtId="3" fontId="8" fillId="2" borderId="5" xfId="0" applyNumberFormat="1" applyFont="1" applyFill="1" applyBorder="1" applyAlignment="1">
      <alignment horizontal="right"/>
    </xf>
    <xf numFmtId="3" fontId="8" fillId="2" borderId="4" xfId="0" applyNumberFormat="1" applyFont="1" applyFill="1" applyBorder="1" applyAlignment="1">
      <alignment horizontal="right"/>
    </xf>
    <xf numFmtId="37" fontId="7" fillId="2" borderId="1" xfId="0" applyNumberFormat="1" applyFont="1" applyFill="1" applyBorder="1" applyAlignment="1">
      <alignment horizontal="right"/>
    </xf>
    <xf numFmtId="37" fontId="7" fillId="2" borderId="2" xfId="0" applyNumberFormat="1" applyFont="1" applyFill="1" applyBorder="1" applyAlignment="1">
      <alignment horizontal="right"/>
    </xf>
    <xf numFmtId="0" fontId="17" fillId="2" borderId="0" xfId="0" applyFont="1" applyFill="1" applyAlignment="1">
      <alignment horizontal="center"/>
    </xf>
    <xf numFmtId="3" fontId="7" fillId="2" borderId="1" xfId="0" applyNumberFormat="1" applyFont="1" applyFill="1" applyBorder="1" applyAlignment="1">
      <alignment horizontal="center"/>
    </xf>
    <xf numFmtId="3" fontId="7" fillId="2" borderId="2" xfId="0" applyNumberFormat="1" applyFont="1" applyFill="1" applyBorder="1" applyAlignment="1">
      <alignment horizontal="center"/>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0" fontId="21" fillId="2" borderId="0" xfId="0" applyFont="1" applyFill="1" applyAlignment="1">
      <alignment horizontal="left"/>
    </xf>
    <xf numFmtId="0" fontId="10" fillId="2" borderId="0" xfId="0" applyFont="1" applyFill="1" applyAlignment="1">
      <alignment horizontal="center"/>
    </xf>
    <xf numFmtId="0" fontId="8" fillId="2" borderId="0" xfId="0" applyFont="1" applyFill="1" applyAlignment="1">
      <alignment horizontal="left"/>
    </xf>
    <xf numFmtId="3" fontId="13" fillId="2" borderId="1" xfId="0" applyNumberFormat="1" applyFont="1" applyFill="1" applyBorder="1" applyAlignment="1">
      <alignment horizontal="right"/>
    </xf>
    <xf numFmtId="3" fontId="13" fillId="2" borderId="2" xfId="0" applyNumberFormat="1" applyFont="1" applyFill="1" applyBorder="1" applyAlignment="1">
      <alignment horizontal="right"/>
    </xf>
    <xf numFmtId="3" fontId="8" fillId="2" borderId="5" xfId="0" applyNumberFormat="1" applyFont="1" applyFill="1" applyBorder="1" applyAlignment="1"/>
    <xf numFmtId="3" fontId="8" fillId="2" borderId="4" xfId="0" applyNumberFormat="1" applyFont="1" applyFill="1" applyBorder="1" applyAlignment="1"/>
    <xf numFmtId="3" fontId="7" fillId="2" borderId="15"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5" xfId="0" applyNumberFormat="1" applyFont="1" applyFill="1" applyBorder="1" applyAlignment="1">
      <alignment horizontal="right"/>
    </xf>
    <xf numFmtId="3" fontId="7" fillId="2" borderId="11" xfId="0" applyNumberFormat="1" applyFont="1" applyFill="1" applyBorder="1" applyAlignment="1">
      <alignment horizontal="right"/>
    </xf>
    <xf numFmtId="165" fontId="8" fillId="2" borderId="5" xfId="0" applyNumberFormat="1" applyFont="1" applyFill="1" applyBorder="1" applyAlignment="1">
      <alignment horizontal="center"/>
    </xf>
    <xf numFmtId="165" fontId="8" fillId="2" borderId="4" xfId="0" applyNumberFormat="1" applyFont="1" applyFill="1" applyBorder="1" applyAlignment="1">
      <alignment horizontal="center"/>
    </xf>
    <xf numFmtId="0" fontId="8" fillId="2" borderId="8" xfId="0" applyFont="1" applyFill="1" applyBorder="1" applyAlignment="1">
      <alignment horizontal="right"/>
    </xf>
    <xf numFmtId="3" fontId="7" fillId="2" borderId="16" xfId="0" applyNumberFormat="1" applyFont="1" applyFill="1" applyBorder="1" applyAlignment="1">
      <alignment horizontal="center"/>
    </xf>
    <xf numFmtId="3" fontId="7" fillId="2" borderId="6" xfId="0" applyNumberFormat="1" applyFont="1" applyFill="1" applyBorder="1" applyAlignment="1">
      <alignment horizontal="center"/>
    </xf>
    <xf numFmtId="0" fontId="8" fillId="2" borderId="12" xfId="0" applyFont="1" applyFill="1" applyBorder="1" applyAlignment="1">
      <alignment horizontal="left"/>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16" xfId="0" applyFont="1" applyFill="1" applyBorder="1" applyAlignment="1">
      <alignment vertical="center" wrapText="1"/>
    </xf>
    <xf numFmtId="0" fontId="7" fillId="2" borderId="8" xfId="0" applyFont="1" applyFill="1" applyBorder="1" applyAlignment="1">
      <alignment vertical="center" wrapText="1"/>
    </xf>
    <xf numFmtId="0" fontId="7" fillId="2" borderId="6"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1" fillId="2" borderId="1" xfId="0" applyFont="1" applyFill="1" applyBorder="1" applyAlignment="1">
      <alignment horizontal="left"/>
    </xf>
    <xf numFmtId="0" fontId="21" fillId="2" borderId="0" xfId="0" applyFont="1" applyFill="1" applyBorder="1" applyAlignment="1">
      <alignment horizontal="left"/>
    </xf>
    <xf numFmtId="0" fontId="21" fillId="2" borderId="2" xfId="0" applyFont="1" applyFill="1" applyBorder="1" applyAlignment="1">
      <alignment horizontal="left"/>
    </xf>
    <xf numFmtId="0" fontId="15" fillId="2" borderId="16" xfId="0" applyFont="1" applyFill="1" applyBorder="1" applyAlignment="1">
      <alignment horizontal="left"/>
    </xf>
    <xf numFmtId="0" fontId="15" fillId="2" borderId="8" xfId="0" applyFont="1" applyFill="1" applyBorder="1" applyAlignment="1">
      <alignment horizontal="left"/>
    </xf>
    <xf numFmtId="0" fontId="15" fillId="2" borderId="6" xfId="0" applyFont="1" applyFill="1" applyBorder="1" applyAlignment="1">
      <alignment horizontal="left"/>
    </xf>
    <xf numFmtId="3" fontId="0" fillId="2" borderId="16" xfId="0" applyNumberFormat="1" applyFill="1" applyBorder="1" applyAlignment="1">
      <alignment horizontal="center"/>
    </xf>
    <xf numFmtId="3" fontId="0" fillId="2" borderId="8" xfId="0" applyNumberFormat="1" applyFill="1" applyBorder="1" applyAlignment="1">
      <alignment horizontal="center"/>
    </xf>
    <xf numFmtId="3" fontId="0" fillId="2" borderId="6" xfId="0" applyNumberFormat="1" applyFill="1" applyBorder="1" applyAlignment="1">
      <alignment horizontal="center"/>
    </xf>
    <xf numFmtId="3" fontId="7" fillId="2" borderId="0" xfId="0" applyNumberFormat="1" applyFont="1" applyFill="1" applyBorder="1" applyAlignment="1">
      <alignment horizontal="center"/>
    </xf>
    <xf numFmtId="3" fontId="0" fillId="2" borderId="15" xfId="0" applyNumberFormat="1" applyFill="1" applyBorder="1" applyAlignment="1">
      <alignment horizontal="center"/>
    </xf>
    <xf numFmtId="3" fontId="0" fillId="2" borderId="7" xfId="0" applyNumberFormat="1" applyFill="1" applyBorder="1" applyAlignment="1">
      <alignment horizontal="center"/>
    </xf>
    <xf numFmtId="3" fontId="0" fillId="2" borderId="11" xfId="0" applyNumberFormat="1" applyFill="1" applyBorder="1" applyAlignment="1">
      <alignment horizont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3" fontId="8" fillId="2" borderId="16" xfId="0" applyNumberFormat="1" applyFont="1" applyFill="1" applyBorder="1" applyAlignment="1">
      <alignment horizontal="center"/>
    </xf>
    <xf numFmtId="3" fontId="8" fillId="2" borderId="6" xfId="0" applyNumberFormat="1" applyFont="1" applyFill="1" applyBorder="1" applyAlignment="1">
      <alignment horizontal="center"/>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25" fillId="2" borderId="15" xfId="0" applyNumberFormat="1" applyFont="1" applyFill="1" applyBorder="1" applyAlignment="1">
      <alignment horizontal="right"/>
    </xf>
    <xf numFmtId="3" fontId="25" fillId="2" borderId="11" xfId="0" applyNumberFormat="1" applyFont="1" applyFill="1" applyBorder="1" applyAlignment="1">
      <alignment horizontal="right"/>
    </xf>
    <xf numFmtId="3" fontId="25" fillId="2" borderId="16" xfId="0" applyNumberFormat="1" applyFont="1" applyFill="1" applyBorder="1" applyAlignment="1">
      <alignment horizontal="right"/>
    </xf>
    <xf numFmtId="3" fontId="25" fillId="2" borderId="6" xfId="0" applyNumberFormat="1" applyFont="1" applyFill="1" applyBorder="1" applyAlignment="1">
      <alignment horizontal="right"/>
    </xf>
    <xf numFmtId="3" fontId="25" fillId="2" borderId="1" xfId="0" applyNumberFormat="1" applyFont="1" applyFill="1" applyBorder="1" applyAlignment="1">
      <alignment horizontal="right"/>
    </xf>
    <xf numFmtId="3" fontId="25" fillId="2" borderId="2" xfId="0" applyNumberFormat="1" applyFont="1" applyFill="1" applyBorder="1" applyAlignment="1">
      <alignment horizontal="right"/>
    </xf>
    <xf numFmtId="0" fontId="0" fillId="2" borderId="5" xfId="0" applyFill="1" applyBorder="1" applyAlignment="1">
      <alignment horizontal="center"/>
    </xf>
    <xf numFmtId="0" fontId="0" fillId="2" borderId="4" xfId="0" applyFill="1" applyBorder="1" applyAlignment="1">
      <alignment horizontal="center"/>
    </xf>
    <xf numFmtId="3" fontId="8" fillId="2" borderId="16" xfId="0" applyNumberFormat="1" applyFont="1" applyFill="1" applyBorder="1" applyAlignment="1">
      <alignment horizontal="right"/>
    </xf>
    <xf numFmtId="3" fontId="8" fillId="2" borderId="6" xfId="0" applyNumberFormat="1" applyFont="1" applyFill="1" applyBorder="1" applyAlignment="1">
      <alignment horizontal="right"/>
    </xf>
    <xf numFmtId="0" fontId="16" fillId="2" borderId="0" xfId="0" applyFont="1" applyFill="1" applyBorder="1" applyAlignment="1">
      <alignment horizontal="left"/>
    </xf>
    <xf numFmtId="3" fontId="16" fillId="2" borderId="0" xfId="0" applyNumberFormat="1" applyFont="1" applyFill="1" applyBorder="1" applyAlignment="1">
      <alignment horizontal="center"/>
    </xf>
    <xf numFmtId="0" fontId="14" fillId="2" borderId="0" xfId="0" applyFont="1" applyFill="1" applyBorder="1" applyAlignment="1">
      <alignment horizontal="left"/>
    </xf>
    <xf numFmtId="3" fontId="24" fillId="2" borderId="0" xfId="0" applyNumberFormat="1" applyFont="1" applyFill="1" applyBorder="1" applyAlignment="1">
      <alignment horizontal="center"/>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3" fontId="25" fillId="2" borderId="15" xfId="0" applyNumberFormat="1" applyFont="1" applyFill="1" applyBorder="1" applyAlignment="1">
      <alignment horizontal="center"/>
    </xf>
    <xf numFmtId="3" fontId="25" fillId="2" borderId="11" xfId="0" applyNumberFormat="1" applyFont="1" applyFill="1" applyBorder="1" applyAlignment="1">
      <alignment horizontal="center"/>
    </xf>
    <xf numFmtId="3" fontId="9" fillId="2" borderId="1" xfId="0" applyNumberFormat="1" applyFont="1" applyFill="1" applyBorder="1" applyAlignment="1">
      <alignment horizontal="right"/>
    </xf>
    <xf numFmtId="3" fontId="9" fillId="2" borderId="2" xfId="0" applyNumberFormat="1" applyFont="1" applyFill="1" applyBorder="1" applyAlignment="1">
      <alignment horizontal="right"/>
    </xf>
    <xf numFmtId="3" fontId="8" fillId="2" borderId="1" xfId="0" applyNumberFormat="1" applyFont="1" applyFill="1" applyBorder="1" applyAlignment="1">
      <alignment horizontal="right"/>
    </xf>
    <xf numFmtId="3" fontId="8" fillId="2" borderId="2" xfId="0" applyNumberFormat="1" applyFont="1" applyFill="1" applyBorder="1" applyAlignment="1">
      <alignment horizontal="right"/>
    </xf>
    <xf numFmtId="3" fontId="33" fillId="2" borderId="1" xfId="0" applyNumberFormat="1" applyFont="1" applyFill="1" applyBorder="1" applyAlignment="1">
      <alignment horizontal="right"/>
    </xf>
    <xf numFmtId="3" fontId="33" fillId="2" borderId="2" xfId="0" applyNumberFormat="1" applyFont="1" applyFill="1" applyBorder="1" applyAlignment="1">
      <alignment horizontal="right"/>
    </xf>
    <xf numFmtId="165" fontId="25" fillId="2" borderId="15" xfId="0" applyNumberFormat="1" applyFont="1" applyFill="1" applyBorder="1" applyAlignment="1">
      <alignment horizontal="center"/>
    </xf>
    <xf numFmtId="165" fontId="25" fillId="2" borderId="11" xfId="0" applyNumberFormat="1" applyFont="1" applyFill="1" applyBorder="1" applyAlignment="1">
      <alignment horizontal="center"/>
    </xf>
    <xf numFmtId="0" fontId="7" fillId="2" borderId="1" xfId="0" applyFont="1" applyFill="1" applyBorder="1" applyAlignment="1">
      <alignment horizontal="left"/>
    </xf>
    <xf numFmtId="0" fontId="7" fillId="2" borderId="0" xfId="0" applyFont="1" applyFill="1" applyBorder="1" applyAlignment="1">
      <alignment horizontal="left"/>
    </xf>
    <xf numFmtId="0" fontId="7" fillId="2" borderId="2" xfId="0" applyFont="1" applyFill="1" applyBorder="1" applyAlignment="1">
      <alignment horizontal="left"/>
    </xf>
    <xf numFmtId="3" fontId="8" fillId="2" borderId="1" xfId="0" applyNumberFormat="1" applyFont="1" applyFill="1" applyBorder="1" applyAlignment="1">
      <alignment horizontal="center"/>
    </xf>
    <xf numFmtId="3" fontId="8" fillId="2" borderId="2" xfId="0" applyNumberFormat="1" applyFont="1" applyFill="1" applyBorder="1" applyAlignment="1">
      <alignment horizontal="center"/>
    </xf>
    <xf numFmtId="3" fontId="8" fillId="2" borderId="15" xfId="0" applyNumberFormat="1" applyFont="1" applyFill="1" applyBorder="1" applyAlignment="1">
      <alignment horizontal="center"/>
    </xf>
    <xf numFmtId="3" fontId="8" fillId="2" borderId="11" xfId="0" applyNumberFormat="1" applyFont="1" applyFill="1" applyBorder="1" applyAlignment="1">
      <alignment horizontal="center"/>
    </xf>
    <xf numFmtId="3" fontId="7" fillId="2" borderId="5" xfId="0" quotePrefix="1" applyNumberFormat="1" applyFont="1" applyFill="1" applyBorder="1" applyAlignment="1">
      <alignment horizontal="right"/>
    </xf>
    <xf numFmtId="3" fontId="7" fillId="2" borderId="4" xfId="0" quotePrefix="1"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4" xfId="0" applyNumberFormat="1" applyFont="1" applyFill="1" applyBorder="1" applyAlignment="1">
      <alignment horizontal="right"/>
    </xf>
    <xf numFmtId="165" fontId="8" fillId="2" borderId="15" xfId="0" applyNumberFormat="1" applyFont="1" applyFill="1" applyBorder="1" applyAlignment="1">
      <alignment horizontal="center"/>
    </xf>
    <xf numFmtId="165" fontId="8" fillId="2" borderId="11" xfId="0" applyNumberFormat="1" applyFont="1" applyFill="1" applyBorder="1" applyAlignment="1">
      <alignment horizontal="center"/>
    </xf>
    <xf numFmtId="37" fontId="7" fillId="2" borderId="16" xfId="0" applyNumberFormat="1" applyFont="1" applyFill="1" applyBorder="1" applyAlignment="1">
      <alignment horizontal="right"/>
    </xf>
    <xf numFmtId="37" fontId="7" fillId="2" borderId="6" xfId="0" applyNumberFormat="1" applyFont="1" applyFill="1" applyBorder="1" applyAlignment="1">
      <alignment horizontal="right"/>
    </xf>
    <xf numFmtId="3" fontId="8" fillId="2" borderId="5" xfId="0" quotePrefix="1" applyNumberFormat="1" applyFont="1" applyFill="1" applyBorder="1" applyAlignment="1">
      <alignment horizontal="right"/>
    </xf>
    <xf numFmtId="3" fontId="8" fillId="2" borderId="4" xfId="0" quotePrefix="1" applyNumberFormat="1" applyFont="1" applyFill="1" applyBorder="1" applyAlignment="1">
      <alignment horizontal="right"/>
    </xf>
  </cellXfs>
  <cellStyles count="4">
    <cellStyle name="Comma" xfId="1" builtinId="3"/>
    <cellStyle name="Normal" xfId="0" builtinId="0"/>
    <cellStyle name="Normal_baocao2000" xfId="2"/>
    <cellStyle name="Normal_Mau BCTC theo QD152006"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600"/>
  <sheetViews>
    <sheetView workbookViewId="0">
      <pane ySplit="7" topLeftCell="A113" activePane="bottomLeft" state="frozen"/>
      <selection activeCell="E1" sqref="E1"/>
      <selection pane="bottomLeft" activeCell="D124" sqref="D124"/>
    </sheetView>
  </sheetViews>
  <sheetFormatPr defaultRowHeight="15"/>
  <cols>
    <col min="1" max="1" width="44.25" customWidth="1"/>
    <col min="2" max="2" width="6.75" customWidth="1"/>
    <col min="3" max="3" width="4.75" style="1" customWidth="1"/>
    <col min="4" max="4" width="16" bestFit="1" customWidth="1"/>
    <col min="5" max="5" width="15.5" customWidth="1"/>
  </cols>
  <sheetData>
    <row r="1" spans="1:5" ht="30" customHeight="1">
      <c r="A1" s="278" t="s">
        <v>485</v>
      </c>
      <c r="B1" s="236"/>
      <c r="C1" s="236"/>
      <c r="D1" s="370" t="s">
        <v>559</v>
      </c>
      <c r="E1" s="361"/>
    </row>
    <row r="2" spans="1:5" ht="30.75" customHeight="1">
      <c r="A2" s="276" t="s">
        <v>454</v>
      </c>
      <c r="B2" s="48"/>
      <c r="C2" s="53"/>
      <c r="D2" s="236" t="s">
        <v>465</v>
      </c>
      <c r="E2" s="236"/>
    </row>
    <row r="3" spans="1:5" ht="22.5">
      <c r="A3" s="374"/>
      <c r="B3" s="374"/>
      <c r="C3" s="374"/>
      <c r="D3" s="374"/>
      <c r="E3" s="374"/>
    </row>
    <row r="4" spans="1:5" ht="22.5">
      <c r="A4" s="374" t="s">
        <v>455</v>
      </c>
      <c r="B4" s="374"/>
      <c r="C4" s="374"/>
      <c r="D4" s="374"/>
      <c r="E4" s="374"/>
    </row>
    <row r="5" spans="1:5" ht="15.75" customHeight="1">
      <c r="A5" s="48"/>
      <c r="B5" s="48"/>
      <c r="C5" s="373"/>
      <c r="D5" s="373"/>
      <c r="E5" s="373"/>
    </row>
    <row r="6" spans="1:5" ht="15.75">
      <c r="A6" s="62" t="s">
        <v>2</v>
      </c>
      <c r="B6" s="63" t="s">
        <v>87</v>
      </c>
      <c r="C6" s="63" t="s">
        <v>62</v>
      </c>
      <c r="D6" s="64" t="s">
        <v>311</v>
      </c>
      <c r="E6" s="65" t="s">
        <v>482</v>
      </c>
    </row>
    <row r="7" spans="1:5" ht="15.75">
      <c r="A7" s="283" t="s">
        <v>468</v>
      </c>
      <c r="B7" s="66"/>
      <c r="C7" s="66"/>
      <c r="D7" s="66"/>
      <c r="E7" s="66"/>
    </row>
    <row r="8" spans="1:5" ht="15.75">
      <c r="A8" s="118" t="s">
        <v>469</v>
      </c>
      <c r="B8" s="67">
        <v>100</v>
      </c>
      <c r="C8" s="68"/>
      <c r="D8" s="69">
        <f>D9+D12+D15+D22+D25</f>
        <v>102692280924</v>
      </c>
      <c r="E8" s="69">
        <f>E9+E12+E15+E22+E25</f>
        <v>105883774323</v>
      </c>
    </row>
    <row r="9" spans="1:5" ht="15.75">
      <c r="A9" s="70" t="s">
        <v>88</v>
      </c>
      <c r="B9" s="71">
        <v>110</v>
      </c>
      <c r="C9" s="72"/>
      <c r="D9" s="73">
        <f>SUM(D10+D11)</f>
        <v>54498172647</v>
      </c>
      <c r="E9" s="73">
        <f>SUM(E10+E11)</f>
        <v>56678654385</v>
      </c>
    </row>
    <row r="10" spans="1:5" ht="15.75">
      <c r="A10" s="74" t="s">
        <v>89</v>
      </c>
      <c r="B10" s="75">
        <v>111</v>
      </c>
      <c r="C10" s="76">
        <v>1</v>
      </c>
      <c r="D10" s="77">
        <v>41498172647</v>
      </c>
      <c r="E10" s="77">
        <v>43678654385</v>
      </c>
    </row>
    <row r="11" spans="1:5" ht="15.75">
      <c r="A11" s="74" t="s">
        <v>90</v>
      </c>
      <c r="B11" s="75">
        <v>112</v>
      </c>
      <c r="C11" s="76"/>
      <c r="D11" s="77">
        <v>13000000000</v>
      </c>
      <c r="E11" s="77">
        <v>13000000000</v>
      </c>
    </row>
    <row r="12" spans="1:5" ht="15.75">
      <c r="A12" s="70" t="s">
        <v>91</v>
      </c>
      <c r="B12" s="71">
        <v>120</v>
      </c>
      <c r="C12" s="72"/>
      <c r="D12" s="73">
        <f>SUM(D13:D14)</f>
        <v>0</v>
      </c>
      <c r="E12" s="73">
        <f>SUM(E13:E14)</f>
        <v>0</v>
      </c>
    </row>
    <row r="13" spans="1:5" s="312" customFormat="1" ht="15.75">
      <c r="A13" s="107" t="s">
        <v>92</v>
      </c>
      <c r="B13" s="108">
        <v>121</v>
      </c>
      <c r="C13" s="316">
        <v>2</v>
      </c>
      <c r="D13" s="78"/>
      <c r="E13" s="78"/>
    </row>
    <row r="14" spans="1:5" ht="15.75">
      <c r="A14" s="74" t="s">
        <v>93</v>
      </c>
      <c r="B14" s="75">
        <v>129</v>
      </c>
      <c r="C14" s="76"/>
      <c r="D14" s="77"/>
      <c r="E14" s="77"/>
    </row>
    <row r="15" spans="1:5" ht="15.75">
      <c r="A15" s="70" t="s">
        <v>94</v>
      </c>
      <c r="B15" s="71">
        <v>130</v>
      </c>
      <c r="C15" s="72"/>
      <c r="D15" s="73">
        <f>SUM(D16:D21)</f>
        <v>32921179431</v>
      </c>
      <c r="E15" s="73">
        <f>SUM(E16:E21)</f>
        <v>30289774131</v>
      </c>
    </row>
    <row r="16" spans="1:5" ht="15.75">
      <c r="A16" s="74" t="s">
        <v>95</v>
      </c>
      <c r="B16" s="75">
        <v>131</v>
      </c>
      <c r="C16" s="76">
        <v>3</v>
      </c>
      <c r="D16" s="319">
        <v>13437157289</v>
      </c>
      <c r="E16" s="77">
        <v>14280723522</v>
      </c>
    </row>
    <row r="17" spans="1:5" ht="15.75">
      <c r="A17" s="74" t="s">
        <v>96</v>
      </c>
      <c r="B17" s="75">
        <v>132</v>
      </c>
      <c r="C17" s="76">
        <v>3</v>
      </c>
      <c r="D17" s="319">
        <v>8521361975</v>
      </c>
      <c r="E17" s="77">
        <v>5033741433</v>
      </c>
    </row>
    <row r="18" spans="1:5" ht="15.75">
      <c r="A18" s="74" t="s">
        <v>97</v>
      </c>
      <c r="B18" s="75">
        <v>133</v>
      </c>
      <c r="C18" s="76"/>
      <c r="D18" s="78"/>
      <c r="E18" s="77"/>
    </row>
    <row r="19" spans="1:5" ht="15.75">
      <c r="A19" s="74" t="s">
        <v>98</v>
      </c>
      <c r="B19" s="75">
        <v>134</v>
      </c>
      <c r="C19" s="76"/>
      <c r="D19" s="78"/>
      <c r="E19" s="77"/>
    </row>
    <row r="20" spans="1:5" ht="15.75">
      <c r="A20" s="74" t="s">
        <v>99</v>
      </c>
      <c r="B20" s="75">
        <v>135</v>
      </c>
      <c r="C20" s="76">
        <v>3</v>
      </c>
      <c r="D20" s="319">
        <v>11484407583</v>
      </c>
      <c r="E20" s="77">
        <v>11497056592</v>
      </c>
    </row>
    <row r="21" spans="1:5" ht="15.75">
      <c r="A21" s="74" t="s">
        <v>100</v>
      </c>
      <c r="B21" s="75">
        <v>139</v>
      </c>
      <c r="C21" s="76">
        <v>3</v>
      </c>
      <c r="D21" s="79">
        <v>-521747416</v>
      </c>
      <c r="E21" s="80">
        <v>-521747416</v>
      </c>
    </row>
    <row r="22" spans="1:5" ht="15.75">
      <c r="A22" s="70" t="s">
        <v>101</v>
      </c>
      <c r="B22" s="71">
        <v>140</v>
      </c>
      <c r="C22" s="72"/>
      <c r="D22" s="73">
        <f>SUM(D23:D24)</f>
        <v>0</v>
      </c>
      <c r="E22" s="73">
        <f>SUM(E23:E24)</f>
        <v>0</v>
      </c>
    </row>
    <row r="23" spans="1:5" ht="15.75">
      <c r="A23" s="74" t="s">
        <v>102</v>
      </c>
      <c r="B23" s="75">
        <v>141</v>
      </c>
      <c r="C23" s="76"/>
      <c r="D23" s="77"/>
      <c r="E23" s="77"/>
    </row>
    <row r="24" spans="1:5" ht="15.75">
      <c r="A24" s="74" t="s">
        <v>103</v>
      </c>
      <c r="B24" s="75">
        <v>149</v>
      </c>
      <c r="C24" s="76"/>
      <c r="D24" s="79"/>
      <c r="E24" s="79"/>
    </row>
    <row r="25" spans="1:5" ht="15.75">
      <c r="A25" s="81" t="s">
        <v>104</v>
      </c>
      <c r="B25" s="82">
        <v>150</v>
      </c>
      <c r="C25" s="83"/>
      <c r="D25" s="84">
        <f>SUM(D26:D29)</f>
        <v>15272928846</v>
      </c>
      <c r="E25" s="84">
        <f>SUM(E26:E29)</f>
        <v>18915345807</v>
      </c>
    </row>
    <row r="26" spans="1:5" ht="15.75">
      <c r="A26" s="74" t="s">
        <v>105</v>
      </c>
      <c r="B26" s="75">
        <v>151</v>
      </c>
      <c r="C26" s="76"/>
      <c r="D26" s="77">
        <v>0</v>
      </c>
      <c r="E26" s="77">
        <v>4162931500</v>
      </c>
    </row>
    <row r="27" spans="1:5" ht="15.75">
      <c r="A27" s="74" t="s">
        <v>106</v>
      </c>
      <c r="B27" s="75">
        <v>152</v>
      </c>
      <c r="C27" s="76">
        <v>4</v>
      </c>
      <c r="D27" s="319">
        <f>22044990+16800763154-7011820818</f>
        <v>9810987326</v>
      </c>
      <c r="E27" s="77">
        <v>8910928821</v>
      </c>
    </row>
    <row r="28" spans="1:5" ht="15.75">
      <c r="A28" s="74" t="s">
        <v>107</v>
      </c>
      <c r="B28" s="75">
        <v>154</v>
      </c>
      <c r="C28" s="76">
        <v>4</v>
      </c>
      <c r="D28" s="319"/>
      <c r="E28" s="77">
        <v>23733861</v>
      </c>
    </row>
    <row r="29" spans="1:5" ht="15.75">
      <c r="A29" s="74" t="s">
        <v>108</v>
      </c>
      <c r="B29" s="75">
        <v>158</v>
      </c>
      <c r="C29" s="76">
        <v>3</v>
      </c>
      <c r="D29" s="77">
        <f>4766923398-232212002+929230124-2000000</f>
        <v>5461941520</v>
      </c>
      <c r="E29" s="77">
        <v>5817751625</v>
      </c>
    </row>
    <row r="30" spans="1:5" ht="15.75">
      <c r="A30" s="74"/>
      <c r="B30" s="75"/>
      <c r="C30" s="76"/>
      <c r="D30" s="77"/>
      <c r="E30" s="77"/>
    </row>
    <row r="31" spans="1:5" ht="15.75">
      <c r="A31" s="70" t="s">
        <v>109</v>
      </c>
      <c r="B31" s="71">
        <v>200</v>
      </c>
      <c r="C31" s="72"/>
      <c r="D31" s="73">
        <f>D32+D37+D48+D51+D56</f>
        <v>481230196253</v>
      </c>
      <c r="E31" s="73">
        <f>E32+E37+E48+E51+E56</f>
        <v>509153819184</v>
      </c>
    </row>
    <row r="32" spans="1:5" s="3" customFormat="1" ht="15.75">
      <c r="A32" s="70" t="s">
        <v>110</v>
      </c>
      <c r="B32" s="71">
        <v>210</v>
      </c>
      <c r="C32" s="72"/>
      <c r="D32" s="73">
        <f>SUM(D33:D36)</f>
        <v>0</v>
      </c>
      <c r="E32" s="73">
        <f>SUM(E33:E36)</f>
        <v>0</v>
      </c>
    </row>
    <row r="33" spans="1:5" ht="15.75">
      <c r="A33" s="74" t="s">
        <v>111</v>
      </c>
      <c r="B33" s="75">
        <v>211</v>
      </c>
      <c r="C33" s="76"/>
      <c r="D33" s="77"/>
      <c r="E33" s="77"/>
    </row>
    <row r="34" spans="1:5" ht="15.75">
      <c r="A34" s="74" t="s">
        <v>112</v>
      </c>
      <c r="B34" s="75">
        <v>212</v>
      </c>
      <c r="C34" s="76"/>
      <c r="D34" s="77"/>
      <c r="E34" s="77"/>
    </row>
    <row r="35" spans="1:5" ht="15.75">
      <c r="A35" s="74" t="s">
        <v>113</v>
      </c>
      <c r="B35" s="75">
        <v>213</v>
      </c>
      <c r="C35" s="76"/>
      <c r="D35" s="77"/>
      <c r="E35" s="77"/>
    </row>
    <row r="36" spans="1:5" ht="15.75">
      <c r="A36" s="74" t="s">
        <v>114</v>
      </c>
      <c r="B36" s="75">
        <v>219</v>
      </c>
      <c r="C36" s="76"/>
      <c r="D36" s="77"/>
      <c r="E36" s="77"/>
    </row>
    <row r="37" spans="1:5" ht="15.75">
      <c r="A37" s="70" t="s">
        <v>115</v>
      </c>
      <c r="B37" s="71">
        <v>220</v>
      </c>
      <c r="C37" s="72"/>
      <c r="D37" s="73">
        <f>D38+D41+D44+D47</f>
        <v>417965052944</v>
      </c>
      <c r="E37" s="73">
        <f>E38+E41+E44+E47</f>
        <v>455309675875</v>
      </c>
    </row>
    <row r="38" spans="1:5" ht="15.75">
      <c r="A38" s="74" t="s">
        <v>116</v>
      </c>
      <c r="B38" s="75">
        <v>221</v>
      </c>
      <c r="C38" s="76">
        <v>7</v>
      </c>
      <c r="D38" s="77">
        <f t="shared" ref="D38:E38" si="0">D39+D40</f>
        <v>407470491217</v>
      </c>
      <c r="E38" s="77">
        <f t="shared" si="0"/>
        <v>444803931856</v>
      </c>
    </row>
    <row r="39" spans="1:5" ht="15.75">
      <c r="A39" s="74" t="s">
        <v>117</v>
      </c>
      <c r="B39" s="75">
        <v>222</v>
      </c>
      <c r="C39" s="76"/>
      <c r="D39" s="77">
        <v>650469120490</v>
      </c>
      <c r="E39" s="77">
        <v>650900158604</v>
      </c>
    </row>
    <row r="40" spans="1:5" ht="15.75">
      <c r="A40" s="74" t="s">
        <v>118</v>
      </c>
      <c r="B40" s="75">
        <v>223</v>
      </c>
      <c r="C40" s="85"/>
      <c r="D40" s="86">
        <v>-242998629273</v>
      </c>
      <c r="E40" s="86">
        <v>-206096226748</v>
      </c>
    </row>
    <row r="41" spans="1:5" ht="15.75">
      <c r="A41" s="74" t="s">
        <v>119</v>
      </c>
      <c r="B41" s="75">
        <v>224</v>
      </c>
      <c r="C41" s="76">
        <v>8</v>
      </c>
      <c r="D41" s="77"/>
      <c r="E41" s="77">
        <f>E42+E43</f>
        <v>0</v>
      </c>
    </row>
    <row r="42" spans="1:5" ht="15.75">
      <c r="A42" s="74" t="s">
        <v>117</v>
      </c>
      <c r="B42" s="75">
        <v>225</v>
      </c>
      <c r="C42" s="76"/>
      <c r="D42" s="77"/>
      <c r="E42" s="77"/>
    </row>
    <row r="43" spans="1:5" ht="15.75">
      <c r="A43" s="74" t="s">
        <v>118</v>
      </c>
      <c r="B43" s="75">
        <v>226</v>
      </c>
      <c r="C43" s="76"/>
      <c r="D43" s="77"/>
      <c r="E43" s="77"/>
    </row>
    <row r="44" spans="1:5" ht="15.75">
      <c r="A44" s="74" t="s">
        <v>120</v>
      </c>
      <c r="B44" s="75">
        <v>227</v>
      </c>
      <c r="C44" s="76">
        <v>9</v>
      </c>
      <c r="D44" s="77">
        <f>D45+D46</f>
        <v>10056570055</v>
      </c>
      <c r="E44" s="77">
        <f>E45+E46</f>
        <v>10073665947</v>
      </c>
    </row>
    <row r="45" spans="1:5" ht="15.75">
      <c r="A45" s="74" t="s">
        <v>117</v>
      </c>
      <c r="B45" s="75">
        <v>228</v>
      </c>
      <c r="C45" s="76"/>
      <c r="D45" s="77">
        <v>10107097914</v>
      </c>
      <c r="E45" s="77">
        <v>10107097914</v>
      </c>
    </row>
    <row r="46" spans="1:5" ht="15.75">
      <c r="A46" s="74" t="s">
        <v>118</v>
      </c>
      <c r="B46" s="75">
        <v>229</v>
      </c>
      <c r="C46" s="76"/>
      <c r="D46" s="318">
        <v>-50527859</v>
      </c>
      <c r="E46" s="79">
        <v>-33431967</v>
      </c>
    </row>
    <row r="47" spans="1:5" ht="15.75">
      <c r="A47" s="74" t="s">
        <v>121</v>
      </c>
      <c r="B47" s="75">
        <v>230</v>
      </c>
      <c r="C47" s="76">
        <v>6</v>
      </c>
      <c r="D47" s="78">
        <f>437991872-200</f>
        <v>437991672</v>
      </c>
      <c r="E47" s="77">
        <v>432078072</v>
      </c>
    </row>
    <row r="48" spans="1:5" ht="21" customHeight="1">
      <c r="A48" s="70" t="s">
        <v>122</v>
      </c>
      <c r="B48" s="71">
        <v>240</v>
      </c>
      <c r="C48" s="76">
        <v>11</v>
      </c>
      <c r="D48" s="73">
        <f>D49+D50</f>
        <v>0</v>
      </c>
      <c r="E48" s="73">
        <f>E49+E50</f>
        <v>0</v>
      </c>
    </row>
    <row r="49" spans="1:5" ht="15.75">
      <c r="A49" s="74" t="s">
        <v>117</v>
      </c>
      <c r="B49" s="75">
        <v>241</v>
      </c>
      <c r="C49" s="76"/>
      <c r="D49" s="77"/>
      <c r="E49" s="77"/>
    </row>
    <row r="50" spans="1:5" ht="15.75">
      <c r="A50" s="74" t="s">
        <v>123</v>
      </c>
      <c r="B50" s="75">
        <v>242</v>
      </c>
      <c r="C50" s="76"/>
      <c r="D50" s="77"/>
      <c r="E50" s="77"/>
    </row>
    <row r="51" spans="1:5" ht="15.75">
      <c r="A51" s="70" t="s">
        <v>124</v>
      </c>
      <c r="B51" s="71">
        <v>250</v>
      </c>
      <c r="C51" s="76">
        <v>12</v>
      </c>
      <c r="D51" s="73">
        <f>SUM(D52:D55)</f>
        <v>57515143309</v>
      </c>
      <c r="E51" s="73">
        <f>SUM(E52:E55)</f>
        <v>53844143309</v>
      </c>
    </row>
    <row r="52" spans="1:5" ht="15.75">
      <c r="A52" s="74" t="s">
        <v>125</v>
      </c>
      <c r="B52" s="75">
        <v>251</v>
      </c>
      <c r="C52" s="76"/>
      <c r="D52" s="77">
        <v>35466400000</v>
      </c>
      <c r="E52" s="77">
        <v>31795400000</v>
      </c>
    </row>
    <row r="53" spans="1:5" s="5" customFormat="1" ht="15.75">
      <c r="A53" s="74" t="s">
        <v>126</v>
      </c>
      <c r="B53" s="75">
        <v>252</v>
      </c>
      <c r="C53" s="76"/>
      <c r="D53" s="77">
        <f>1187642109+12261101200</f>
        <v>13448743309</v>
      </c>
      <c r="E53" s="77">
        <v>13448743309</v>
      </c>
    </row>
    <row r="54" spans="1:5" ht="15.75">
      <c r="A54" s="74" t="s">
        <v>127</v>
      </c>
      <c r="B54" s="75">
        <v>258</v>
      </c>
      <c r="C54" s="76"/>
      <c r="D54" s="77">
        <v>8600000000</v>
      </c>
      <c r="E54" s="77">
        <v>8600000000</v>
      </c>
    </row>
    <row r="55" spans="1:5" s="5" customFormat="1" ht="15" customHeight="1">
      <c r="A55" s="74" t="s">
        <v>128</v>
      </c>
      <c r="B55" s="75">
        <v>259</v>
      </c>
      <c r="C55" s="76"/>
      <c r="D55" s="86"/>
      <c r="E55" s="86"/>
    </row>
    <row r="56" spans="1:5" s="3" customFormat="1" ht="15" customHeight="1">
      <c r="A56" s="87" t="s">
        <v>129</v>
      </c>
      <c r="B56" s="88">
        <v>260</v>
      </c>
      <c r="C56" s="89"/>
      <c r="D56" s="90">
        <f>SUM(D57:D59)</f>
        <v>5750000000</v>
      </c>
      <c r="E56" s="90">
        <f>SUM(E57:E59)</f>
        <v>0</v>
      </c>
    </row>
    <row r="57" spans="1:5" s="5" customFormat="1" ht="15" customHeight="1">
      <c r="A57" s="91" t="s">
        <v>130</v>
      </c>
      <c r="B57" s="92">
        <v>261</v>
      </c>
      <c r="C57" s="93">
        <v>13</v>
      </c>
      <c r="D57" s="94">
        <v>5750000000</v>
      </c>
      <c r="E57" s="94"/>
    </row>
    <row r="58" spans="1:5" s="5" customFormat="1" ht="15" customHeight="1">
      <c r="A58" s="91" t="s">
        <v>131</v>
      </c>
      <c r="B58" s="92">
        <v>262</v>
      </c>
      <c r="C58" s="93">
        <v>14</v>
      </c>
      <c r="D58" s="94"/>
      <c r="E58" s="94"/>
    </row>
    <row r="59" spans="1:5" ht="15.75">
      <c r="A59" s="95" t="s">
        <v>132</v>
      </c>
      <c r="B59" s="96">
        <v>268</v>
      </c>
      <c r="C59" s="97"/>
      <c r="D59" s="98"/>
      <c r="E59" s="98"/>
    </row>
    <row r="60" spans="1:5" ht="15.75">
      <c r="A60" s="99" t="s">
        <v>133</v>
      </c>
      <c r="B60" s="99">
        <v>270</v>
      </c>
      <c r="C60" s="100"/>
      <c r="D60" s="101">
        <f>D8+D31</f>
        <v>583922477177</v>
      </c>
      <c r="E60" s="101">
        <f>E8+E31</f>
        <v>615037593507</v>
      </c>
    </row>
    <row r="61" spans="1:5" ht="15.75">
      <c r="A61" s="48"/>
      <c r="B61" s="53"/>
      <c r="C61" s="58"/>
      <c r="D61" s="102"/>
      <c r="E61" s="102"/>
    </row>
    <row r="62" spans="1:5" ht="15.75">
      <c r="A62" s="283" t="s">
        <v>134</v>
      </c>
      <c r="B62" s="103" t="s">
        <v>87</v>
      </c>
      <c r="C62" s="104" t="s">
        <v>62</v>
      </c>
      <c r="D62" s="105" t="s">
        <v>311</v>
      </c>
      <c r="E62" s="65" t="s">
        <v>482</v>
      </c>
    </row>
    <row r="63" spans="1:5" ht="15.75">
      <c r="A63" s="118" t="s">
        <v>135</v>
      </c>
      <c r="B63" s="67">
        <v>300</v>
      </c>
      <c r="C63" s="68"/>
      <c r="D63" s="69">
        <f>D64+D75</f>
        <v>342388233042</v>
      </c>
      <c r="E63" s="69">
        <f>E64+E75</f>
        <v>352858639294</v>
      </c>
    </row>
    <row r="64" spans="1:5" ht="15.75">
      <c r="A64" s="70" t="s">
        <v>136</v>
      </c>
      <c r="B64" s="71">
        <v>310</v>
      </c>
      <c r="C64" s="72"/>
      <c r="D64" s="73">
        <f>SUM(D65:D74)</f>
        <v>59848001950</v>
      </c>
      <c r="E64" s="73">
        <f>SUM(E65:E74)</f>
        <v>72947030719</v>
      </c>
    </row>
    <row r="65" spans="1:5" ht="15.75">
      <c r="A65" s="74" t="s">
        <v>137</v>
      </c>
      <c r="B65" s="75">
        <v>311</v>
      </c>
      <c r="C65" s="76">
        <v>15</v>
      </c>
      <c r="D65" s="78">
        <v>2613440025</v>
      </c>
      <c r="E65" s="77">
        <v>10302399680</v>
      </c>
    </row>
    <row r="66" spans="1:5" ht="15.75">
      <c r="A66" s="74" t="s">
        <v>138</v>
      </c>
      <c r="B66" s="75">
        <v>312</v>
      </c>
      <c r="C66" s="76">
        <v>16</v>
      </c>
      <c r="D66" s="319">
        <v>27171837822</v>
      </c>
      <c r="E66" s="78">
        <v>29515227270</v>
      </c>
    </row>
    <row r="67" spans="1:5" ht="15.75">
      <c r="A67" s="74" t="s">
        <v>139</v>
      </c>
      <c r="B67" s="75">
        <v>313</v>
      </c>
      <c r="C67" s="76">
        <v>16</v>
      </c>
      <c r="D67" s="319">
        <v>247785087</v>
      </c>
      <c r="E67" s="78">
        <v>21273214</v>
      </c>
    </row>
    <row r="68" spans="1:5" ht="15.75">
      <c r="A68" s="74" t="s">
        <v>140</v>
      </c>
      <c r="B68" s="75">
        <v>314</v>
      </c>
      <c r="C68" s="76">
        <v>17</v>
      </c>
      <c r="D68" s="78">
        <f>814172920+5344342220-1484623-108556942-219812242-20301526</f>
        <v>5808359807</v>
      </c>
      <c r="E68" s="78">
        <v>6011814303</v>
      </c>
    </row>
    <row r="69" spans="1:5" ht="15.75">
      <c r="A69" s="74" t="s">
        <v>141</v>
      </c>
      <c r="B69" s="75">
        <v>315</v>
      </c>
      <c r="C69" s="76"/>
      <c r="D69" s="106">
        <f>7196278678-2368699143</f>
        <v>4827579535</v>
      </c>
      <c r="E69" s="106">
        <v>12037890807</v>
      </c>
    </row>
    <row r="70" spans="1:5" ht="15.75">
      <c r="A70" s="74" t="s">
        <v>142</v>
      </c>
      <c r="B70" s="75">
        <v>316</v>
      </c>
      <c r="C70" s="76">
        <v>18</v>
      </c>
      <c r="D70" s="77">
        <v>2519475213</v>
      </c>
      <c r="E70" s="77">
        <v>860247159</v>
      </c>
    </row>
    <row r="71" spans="1:5" ht="15.75">
      <c r="A71" s="74" t="s">
        <v>143</v>
      </c>
      <c r="B71" s="75">
        <v>317</v>
      </c>
      <c r="C71" s="76"/>
      <c r="D71" s="77"/>
      <c r="E71" s="77"/>
    </row>
    <row r="72" spans="1:5" ht="15.75">
      <c r="A72" s="74" t="s">
        <v>144</v>
      </c>
      <c r="B72" s="75">
        <v>318</v>
      </c>
      <c r="C72" s="76"/>
      <c r="D72" s="77"/>
      <c r="E72" s="77"/>
    </row>
    <row r="73" spans="1:5" ht="15.75">
      <c r="A73" s="74" t="s">
        <v>145</v>
      </c>
      <c r="B73" s="75">
        <v>319</v>
      </c>
      <c r="C73" s="76">
        <v>19</v>
      </c>
      <c r="D73" s="319">
        <v>15705565126</v>
      </c>
      <c r="E73" s="77">
        <v>12173586201</v>
      </c>
    </row>
    <row r="74" spans="1:5" ht="15.75">
      <c r="A74" s="107" t="s">
        <v>146</v>
      </c>
      <c r="B74" s="108">
        <v>323</v>
      </c>
      <c r="C74" s="76"/>
      <c r="D74" s="79">
        <f>1103512003-149552668</f>
        <v>953959335</v>
      </c>
      <c r="E74" s="77">
        <v>2024592085</v>
      </c>
    </row>
    <row r="75" spans="1:5" ht="15.75">
      <c r="A75" s="70" t="s">
        <v>147</v>
      </c>
      <c r="B75" s="71">
        <v>330</v>
      </c>
      <c r="C75" s="72"/>
      <c r="D75" s="73">
        <f>SUM(D76:D83)</f>
        <v>282540231092</v>
      </c>
      <c r="E75" s="73">
        <f>SUM(E76:E83)</f>
        <v>279911608575</v>
      </c>
    </row>
    <row r="76" spans="1:5" ht="15.75">
      <c r="A76" s="74" t="s">
        <v>148</v>
      </c>
      <c r="B76" s="75">
        <v>331</v>
      </c>
      <c r="C76" s="76"/>
      <c r="D76" s="77"/>
      <c r="E76" s="77"/>
    </row>
    <row r="77" spans="1:5" ht="15.75">
      <c r="A77" s="74" t="s">
        <v>149</v>
      </c>
      <c r="B77" s="75">
        <v>332</v>
      </c>
      <c r="C77" s="76">
        <v>20</v>
      </c>
      <c r="D77" s="77"/>
      <c r="E77" s="77"/>
    </row>
    <row r="78" spans="1:5" ht="15.75">
      <c r="A78" s="74" t="s">
        <v>150</v>
      </c>
      <c r="B78" s="75">
        <v>333</v>
      </c>
      <c r="C78" s="76"/>
      <c r="D78" s="77">
        <v>345006000</v>
      </c>
      <c r="E78" s="77">
        <v>350566000</v>
      </c>
    </row>
    <row r="79" spans="1:5" s="5" customFormat="1" ht="15.75">
      <c r="A79" s="74" t="s">
        <v>151</v>
      </c>
      <c r="B79" s="75">
        <v>334</v>
      </c>
      <c r="C79" s="76">
        <v>21</v>
      </c>
      <c r="D79" s="78">
        <v>281275928618</v>
      </c>
      <c r="E79" s="77">
        <v>278416484722</v>
      </c>
    </row>
    <row r="80" spans="1:5" ht="15.75">
      <c r="A80" s="74" t="s">
        <v>152</v>
      </c>
      <c r="B80" s="75">
        <v>335</v>
      </c>
      <c r="C80" s="76"/>
      <c r="D80" s="77"/>
      <c r="E80" s="77"/>
    </row>
    <row r="81" spans="1:5" ht="15.75">
      <c r="A81" s="74" t="s">
        <v>153</v>
      </c>
      <c r="B81" s="75">
        <v>336</v>
      </c>
      <c r="C81" s="76"/>
      <c r="D81" s="79"/>
      <c r="E81" s="77"/>
    </row>
    <row r="82" spans="1:5" ht="15.75">
      <c r="A82" s="74" t="s">
        <v>154</v>
      </c>
      <c r="B82" s="75">
        <v>337</v>
      </c>
      <c r="C82" s="76"/>
      <c r="D82" s="77"/>
      <c r="E82" s="77"/>
    </row>
    <row r="83" spans="1:5" ht="15.75">
      <c r="A83" s="107" t="s">
        <v>155</v>
      </c>
      <c r="B83" s="108">
        <v>338</v>
      </c>
      <c r="C83" s="76"/>
      <c r="D83" s="77">
        <v>919296474</v>
      </c>
      <c r="E83" s="77">
        <v>1144557853</v>
      </c>
    </row>
    <row r="84" spans="1:5" ht="15.75">
      <c r="A84" s="70" t="s">
        <v>156</v>
      </c>
      <c r="B84" s="71">
        <v>400</v>
      </c>
      <c r="C84" s="72"/>
      <c r="D84" s="73">
        <f>D85+D97</f>
        <v>241534244135</v>
      </c>
      <c r="E84" s="73">
        <f>E85+E97</f>
        <v>262178954213</v>
      </c>
    </row>
    <row r="85" spans="1:5" ht="15.75">
      <c r="A85" s="70" t="s">
        <v>157</v>
      </c>
      <c r="B85" s="71">
        <v>410</v>
      </c>
      <c r="C85" s="72">
        <v>10</v>
      </c>
      <c r="D85" s="73">
        <f>SUM(D86:D94)</f>
        <v>241534244135</v>
      </c>
      <c r="E85" s="73">
        <f>SUM(E86:E94)</f>
        <v>262178954213</v>
      </c>
    </row>
    <row r="86" spans="1:5" ht="15.75">
      <c r="A86" s="74" t="s">
        <v>158</v>
      </c>
      <c r="B86" s="75">
        <v>411</v>
      </c>
      <c r="C86" s="76">
        <v>10</v>
      </c>
      <c r="D86" s="77">
        <v>150000000000</v>
      </c>
      <c r="E86" s="77">
        <v>150000000000</v>
      </c>
    </row>
    <row r="87" spans="1:5" ht="15.75">
      <c r="A87" s="74" t="s">
        <v>159</v>
      </c>
      <c r="B87" s="75">
        <v>412</v>
      </c>
      <c r="C87" s="76"/>
      <c r="D87" s="77"/>
      <c r="E87" s="77"/>
    </row>
    <row r="88" spans="1:5" ht="15.75">
      <c r="A88" s="74" t="s">
        <v>160</v>
      </c>
      <c r="B88" s="75">
        <v>413</v>
      </c>
      <c r="C88" s="76"/>
      <c r="D88" s="77">
        <v>3410429248</v>
      </c>
      <c r="E88" s="77">
        <v>3410429248</v>
      </c>
    </row>
    <row r="89" spans="1:5" ht="15.75">
      <c r="A89" s="74" t="s">
        <v>161</v>
      </c>
      <c r="B89" s="75">
        <v>415</v>
      </c>
      <c r="C89" s="76"/>
      <c r="D89" s="77"/>
      <c r="E89" s="77"/>
    </row>
    <row r="90" spans="1:5" ht="15.75">
      <c r="A90" s="74" t="s">
        <v>162</v>
      </c>
      <c r="B90" s="75">
        <v>416</v>
      </c>
      <c r="C90" s="76"/>
      <c r="D90" s="77"/>
      <c r="E90" s="79"/>
    </row>
    <row r="91" spans="1:5" ht="15.75">
      <c r="A91" s="74" t="s">
        <v>163</v>
      </c>
      <c r="B91" s="75">
        <v>417</v>
      </c>
      <c r="C91" s="76">
        <v>10</v>
      </c>
      <c r="D91" s="77">
        <v>22706844651</v>
      </c>
      <c r="E91" s="77">
        <v>22706844651</v>
      </c>
    </row>
    <row r="92" spans="1:5" ht="15.75">
      <c r="A92" s="74" t="s">
        <v>164</v>
      </c>
      <c r="B92" s="75">
        <v>418</v>
      </c>
      <c r="C92" s="76">
        <v>10</v>
      </c>
      <c r="D92" s="77">
        <v>10306987274</v>
      </c>
      <c r="E92" s="77">
        <v>10306987274</v>
      </c>
    </row>
    <row r="93" spans="1:5" ht="15.75">
      <c r="A93" s="74" t="s">
        <v>165</v>
      </c>
      <c r="B93" s="75">
        <v>419</v>
      </c>
      <c r="C93" s="76"/>
      <c r="D93" s="77"/>
      <c r="E93" s="77"/>
    </row>
    <row r="94" spans="1:5" s="5" customFormat="1" ht="15.75">
      <c r="A94" s="74" t="s">
        <v>166</v>
      </c>
      <c r="B94" s="75">
        <v>420</v>
      </c>
      <c r="C94" s="76">
        <v>10</v>
      </c>
      <c r="D94" s="106">
        <f>D95+D96</f>
        <v>55109982962</v>
      </c>
      <c r="E94" s="106">
        <f>E95+E96</f>
        <v>75754693040</v>
      </c>
    </row>
    <row r="95" spans="1:5" s="5" customFormat="1" ht="15.75">
      <c r="A95" s="109" t="s">
        <v>167</v>
      </c>
      <c r="B95" s="75"/>
      <c r="C95" s="76"/>
      <c r="D95" s="352">
        <v>68254693040</v>
      </c>
      <c r="E95" s="317">
        <v>75754693040</v>
      </c>
    </row>
    <row r="96" spans="1:5" s="5" customFormat="1" ht="15.75">
      <c r="A96" s="109" t="s">
        <v>168</v>
      </c>
      <c r="B96" s="75"/>
      <c r="C96" s="76">
        <v>10</v>
      </c>
      <c r="D96" s="353">
        <f>-24989683060+11844972982</f>
        <v>-13144710078</v>
      </c>
      <c r="E96" s="77"/>
    </row>
    <row r="97" spans="1:5" s="3" customFormat="1" ht="19.5" customHeight="1">
      <c r="A97" s="70" t="s">
        <v>169</v>
      </c>
      <c r="B97" s="71">
        <v>430</v>
      </c>
      <c r="C97" s="72"/>
      <c r="D97" s="73">
        <f>SUM(D98:D99)</f>
        <v>0</v>
      </c>
      <c r="E97" s="73">
        <f>SUM(E98:E99)</f>
        <v>0</v>
      </c>
    </row>
    <row r="98" spans="1:5" ht="15.75">
      <c r="A98" s="74" t="s">
        <v>170</v>
      </c>
      <c r="B98" s="75">
        <v>432</v>
      </c>
      <c r="C98" s="76">
        <v>22</v>
      </c>
      <c r="D98" s="77"/>
      <c r="E98" s="77"/>
    </row>
    <row r="99" spans="1:5" ht="15.75">
      <c r="A99" s="74" t="s">
        <v>171</v>
      </c>
      <c r="B99" s="75">
        <v>433</v>
      </c>
      <c r="C99" s="76"/>
      <c r="D99" s="80"/>
      <c r="E99" s="77"/>
    </row>
    <row r="100" spans="1:5" ht="15.75">
      <c r="A100" s="99" t="s">
        <v>463</v>
      </c>
      <c r="B100" s="99">
        <v>440</v>
      </c>
      <c r="C100" s="100"/>
      <c r="D100" s="101">
        <f>D63+D84</f>
        <v>583922477177</v>
      </c>
      <c r="E100" s="101">
        <f>E63+E84</f>
        <v>615037593507</v>
      </c>
    </row>
    <row r="101" spans="1:5" ht="15.75">
      <c r="A101" s="48"/>
      <c r="B101" s="53"/>
      <c r="C101" s="58"/>
      <c r="D101" s="102"/>
      <c r="E101" s="48"/>
    </row>
    <row r="102" spans="1:5" ht="15.75">
      <c r="A102" s="48"/>
      <c r="B102" s="53"/>
      <c r="C102" s="58"/>
      <c r="D102" s="102"/>
      <c r="E102" s="102"/>
    </row>
    <row r="103" spans="1:5" ht="15.75">
      <c r="A103" s="48"/>
      <c r="B103" s="53"/>
      <c r="C103" s="58"/>
      <c r="D103" s="102"/>
      <c r="E103" s="48"/>
    </row>
    <row r="104" spans="1:5" ht="15.75">
      <c r="A104" s="48"/>
      <c r="B104" s="53"/>
      <c r="C104" s="58"/>
      <c r="D104" s="102"/>
      <c r="E104" s="48"/>
    </row>
    <row r="105" spans="1:5" ht="15.75">
      <c r="A105" s="364" t="s">
        <v>473</v>
      </c>
      <c r="B105" s="364"/>
      <c r="C105" s="364"/>
      <c r="D105" s="364"/>
      <c r="E105" s="364"/>
    </row>
    <row r="106" spans="1:5" ht="15.75">
      <c r="A106" s="48"/>
      <c r="B106" s="48"/>
      <c r="C106" s="53"/>
      <c r="D106" s="48"/>
      <c r="E106" s="48"/>
    </row>
    <row r="107" spans="1:5" s="5" customFormat="1">
      <c r="A107" s="379" t="s">
        <v>2</v>
      </c>
      <c r="B107" s="375" t="s">
        <v>62</v>
      </c>
      <c r="C107" s="376"/>
      <c r="D107" s="379" t="s">
        <v>311</v>
      </c>
      <c r="E107" s="371" t="s">
        <v>482</v>
      </c>
    </row>
    <row r="108" spans="1:5" s="5" customFormat="1">
      <c r="A108" s="380"/>
      <c r="B108" s="377"/>
      <c r="C108" s="378"/>
      <c r="D108" s="380"/>
      <c r="E108" s="372"/>
    </row>
    <row r="109" spans="1:5" s="5" customFormat="1" ht="15.75">
      <c r="A109" s="110" t="s">
        <v>172</v>
      </c>
      <c r="B109" s="368"/>
      <c r="C109" s="369"/>
      <c r="D109" s="111"/>
      <c r="E109" s="111"/>
    </row>
    <row r="110" spans="1:5" s="5" customFormat="1" ht="15.75">
      <c r="A110" s="74" t="s">
        <v>173</v>
      </c>
      <c r="B110" s="362"/>
      <c r="C110" s="363"/>
      <c r="D110" s="77"/>
      <c r="E110" s="77"/>
    </row>
    <row r="111" spans="1:5" s="5" customFormat="1" ht="15.75">
      <c r="A111" s="74" t="s">
        <v>174</v>
      </c>
      <c r="B111" s="362"/>
      <c r="C111" s="363"/>
      <c r="D111" s="77"/>
      <c r="E111" s="77"/>
    </row>
    <row r="112" spans="1:5" s="5" customFormat="1" ht="15.75">
      <c r="A112" s="74" t="s">
        <v>175</v>
      </c>
      <c r="B112" s="362"/>
      <c r="C112" s="363"/>
      <c r="D112" s="77"/>
      <c r="E112" s="80"/>
    </row>
    <row r="113" spans="1:5" s="5" customFormat="1" ht="15.75">
      <c r="A113" s="74" t="s">
        <v>176</v>
      </c>
      <c r="B113" s="362"/>
      <c r="C113" s="363"/>
      <c r="D113" s="112">
        <v>1380777.91</v>
      </c>
      <c r="E113" s="112">
        <v>1356336.52</v>
      </c>
    </row>
    <row r="114" spans="1:5" s="5" customFormat="1" ht="15.75">
      <c r="A114" s="91" t="s">
        <v>10</v>
      </c>
      <c r="B114" s="113"/>
      <c r="C114" s="114"/>
      <c r="D114" s="115">
        <v>362.58</v>
      </c>
      <c r="E114" s="115">
        <v>370.77</v>
      </c>
    </row>
    <row r="115" spans="1:5" s="5" customFormat="1" ht="15.75">
      <c r="A115" s="91" t="s">
        <v>461</v>
      </c>
      <c r="B115" s="113"/>
      <c r="C115" s="114"/>
      <c r="D115" s="115">
        <v>31064</v>
      </c>
      <c r="E115" s="115">
        <v>32153</v>
      </c>
    </row>
    <row r="116" spans="1:5" s="5" customFormat="1" ht="15.75">
      <c r="A116" s="91" t="s">
        <v>462</v>
      </c>
      <c r="B116" s="113"/>
      <c r="C116" s="114"/>
      <c r="D116" s="115">
        <v>533.32000000000005</v>
      </c>
      <c r="E116" s="115">
        <v>594.88</v>
      </c>
    </row>
    <row r="117" spans="1:5" s="5" customFormat="1" ht="15.75">
      <c r="A117" s="95" t="s">
        <v>177</v>
      </c>
      <c r="B117" s="366"/>
      <c r="C117" s="367"/>
      <c r="D117" s="116"/>
      <c r="E117" s="116"/>
    </row>
    <row r="118" spans="1:5" ht="15.75">
      <c r="A118" s="48"/>
      <c r="B118" s="48"/>
      <c r="C118" s="53"/>
      <c r="D118" s="102"/>
      <c r="E118" s="102"/>
    </row>
    <row r="119" spans="1:5" ht="15.75">
      <c r="A119" s="48"/>
      <c r="B119" s="53"/>
      <c r="C119" s="365" t="s">
        <v>577</v>
      </c>
      <c r="D119" s="365"/>
      <c r="E119" s="365"/>
    </row>
    <row r="120" spans="1:5" ht="15.75">
      <c r="A120" s="361" t="s">
        <v>178</v>
      </c>
      <c r="B120" s="361"/>
      <c r="C120" s="364" t="s">
        <v>30</v>
      </c>
      <c r="D120" s="364"/>
      <c r="E120" s="364"/>
    </row>
    <row r="121" spans="1:5" ht="15.75">
      <c r="A121" s="117"/>
      <c r="B121" s="117"/>
      <c r="C121" s="61"/>
      <c r="D121" s="117"/>
      <c r="E121" s="117"/>
    </row>
    <row r="122" spans="1:5" ht="15.75">
      <c r="A122" s="117"/>
      <c r="B122" s="117"/>
      <c r="C122" s="61"/>
      <c r="D122" s="117"/>
      <c r="E122" s="117"/>
    </row>
    <row r="123" spans="1:5" ht="15.75">
      <c r="A123" s="117"/>
      <c r="B123" s="117"/>
      <c r="C123" s="61"/>
      <c r="D123" s="117"/>
      <c r="E123" s="117"/>
    </row>
    <row r="124" spans="1:5" ht="15.75">
      <c r="A124" s="117" t="s">
        <v>578</v>
      </c>
      <c r="B124" s="117"/>
      <c r="C124" s="61"/>
      <c r="D124" s="354" t="s">
        <v>579</v>
      </c>
      <c r="E124" s="117"/>
    </row>
    <row r="125" spans="1:5" ht="15.75">
      <c r="A125" s="117"/>
      <c r="B125" s="117"/>
      <c r="C125" s="61"/>
      <c r="D125" s="117"/>
      <c r="E125" s="117"/>
    </row>
    <row r="126" spans="1:5" ht="15.75">
      <c r="A126" s="117"/>
      <c r="B126" s="117"/>
      <c r="C126" s="61"/>
      <c r="D126" s="117"/>
      <c r="E126" s="117"/>
    </row>
    <row r="127" spans="1:5" ht="15.75">
      <c r="A127" s="361" t="s">
        <v>493</v>
      </c>
      <c r="B127" s="361"/>
      <c r="C127" s="364" t="s">
        <v>496</v>
      </c>
      <c r="D127" s="364"/>
      <c r="E127" s="364"/>
    </row>
    <row r="128" spans="1:5" ht="15.75">
      <c r="A128" s="61"/>
      <c r="B128" s="61"/>
      <c r="C128" s="61"/>
      <c r="D128" s="61"/>
      <c r="E128" s="61"/>
    </row>
    <row r="129" spans="1:5" ht="15.75">
      <c r="A129" s="48"/>
      <c r="B129" s="48"/>
      <c r="C129" s="53"/>
      <c r="D129" s="48"/>
      <c r="E129" s="48"/>
    </row>
    <row r="130" spans="1:5" ht="15.75">
      <c r="A130" s="48"/>
      <c r="B130" s="48"/>
      <c r="C130" s="53"/>
      <c r="D130" s="48"/>
      <c r="E130" s="245"/>
    </row>
    <row r="131" spans="1:5" ht="15.75">
      <c r="A131" s="48"/>
      <c r="B131" s="48"/>
      <c r="C131" s="53"/>
      <c r="D131" s="48"/>
      <c r="E131" s="245"/>
    </row>
    <row r="132" spans="1:5" ht="15.75">
      <c r="A132" s="48"/>
      <c r="B132" s="48"/>
      <c r="C132" s="53"/>
      <c r="D132" s="48"/>
      <c r="E132" s="102"/>
    </row>
    <row r="133" spans="1:5" ht="15.75">
      <c r="A133" s="48"/>
      <c r="B133" s="48"/>
      <c r="C133" s="53"/>
      <c r="D133" s="48"/>
      <c r="E133" s="102"/>
    </row>
    <row r="134" spans="1:5" ht="15.75">
      <c r="A134" s="48"/>
      <c r="B134" s="48"/>
      <c r="C134" s="53"/>
      <c r="D134" s="48"/>
      <c r="E134" s="102"/>
    </row>
    <row r="135" spans="1:5" ht="15.75">
      <c r="A135" s="48"/>
      <c r="B135" s="48"/>
      <c r="C135" s="53"/>
      <c r="D135" s="48"/>
      <c r="E135" s="102"/>
    </row>
    <row r="136" spans="1:5" ht="15.75">
      <c r="A136" s="48"/>
      <c r="B136" s="48"/>
      <c r="C136" s="53"/>
      <c r="D136" s="48"/>
      <c r="E136" s="102"/>
    </row>
    <row r="137" spans="1:5" ht="15.75">
      <c r="A137" s="48"/>
      <c r="B137" s="48"/>
      <c r="C137" s="53"/>
      <c r="D137" s="48"/>
      <c r="E137" s="102"/>
    </row>
    <row r="138" spans="1:5" ht="15.75">
      <c r="A138" s="48"/>
      <c r="B138" s="48"/>
      <c r="C138" s="53"/>
      <c r="D138" s="48"/>
      <c r="E138" s="102"/>
    </row>
    <row r="139" spans="1:5" ht="15.75">
      <c r="A139" s="48"/>
      <c r="B139" s="48"/>
      <c r="C139" s="53"/>
      <c r="D139" s="48"/>
      <c r="E139" s="102"/>
    </row>
    <row r="140" spans="1:5" ht="15.75">
      <c r="A140" s="48"/>
      <c r="B140" s="48"/>
      <c r="C140" s="53"/>
      <c r="D140" s="48"/>
      <c r="E140" s="102"/>
    </row>
    <row r="141" spans="1:5" ht="15.75">
      <c r="A141" s="48"/>
      <c r="B141" s="48"/>
      <c r="C141" s="53"/>
      <c r="D141" s="48"/>
      <c r="E141" s="102"/>
    </row>
    <row r="142" spans="1:5" ht="15.75">
      <c r="A142" s="48"/>
      <c r="B142" s="48"/>
      <c r="C142" s="53"/>
      <c r="D142" s="48"/>
      <c r="E142" s="102"/>
    </row>
    <row r="143" spans="1:5" ht="15.75">
      <c r="A143" s="48"/>
      <c r="B143" s="48"/>
      <c r="C143" s="53"/>
      <c r="D143" s="48"/>
      <c r="E143" s="102"/>
    </row>
    <row r="144" spans="1:5" ht="15.75">
      <c r="A144" s="48"/>
      <c r="B144" s="48"/>
      <c r="C144" s="53"/>
      <c r="D144" s="48"/>
      <c r="E144" s="102"/>
    </row>
    <row r="145" spans="1:5" ht="15.75">
      <c r="A145" s="48"/>
      <c r="B145" s="48"/>
      <c r="C145" s="53"/>
      <c r="D145" s="48"/>
      <c r="E145" s="102"/>
    </row>
    <row r="146" spans="1:5" ht="15.75">
      <c r="A146" s="48"/>
      <c r="B146" s="48"/>
      <c r="C146" s="53"/>
      <c r="D146" s="48"/>
      <c r="E146" s="102"/>
    </row>
    <row r="147" spans="1:5" ht="15.75">
      <c r="A147" s="48"/>
      <c r="B147" s="48"/>
      <c r="C147" s="53"/>
      <c r="D147" s="48"/>
      <c r="E147" s="102"/>
    </row>
    <row r="148" spans="1:5" ht="15.75">
      <c r="A148" s="48"/>
      <c r="B148" s="48"/>
      <c r="C148" s="53"/>
      <c r="D148" s="48"/>
      <c r="E148" s="102"/>
    </row>
    <row r="149" spans="1:5" ht="15.75">
      <c r="A149" s="48"/>
      <c r="B149" s="48"/>
      <c r="C149" s="53"/>
      <c r="D149" s="48"/>
      <c r="E149" s="102"/>
    </row>
    <row r="150" spans="1:5" ht="15.75">
      <c r="A150" s="48"/>
      <c r="B150" s="48"/>
      <c r="C150" s="53"/>
      <c r="D150" s="48"/>
      <c r="E150" s="102"/>
    </row>
    <row r="151" spans="1:5" ht="15.75">
      <c r="A151" s="48"/>
      <c r="B151" s="48"/>
      <c r="C151" s="53"/>
      <c r="D151" s="48"/>
      <c r="E151" s="102"/>
    </row>
    <row r="152" spans="1:5" ht="15.75">
      <c r="A152" s="48"/>
      <c r="B152" s="48"/>
      <c r="C152" s="53"/>
      <c r="D152" s="48"/>
      <c r="E152" s="102"/>
    </row>
    <row r="153" spans="1:5" ht="15.75">
      <c r="A153" s="48"/>
      <c r="B153" s="48"/>
      <c r="C153" s="53"/>
      <c r="D153" s="48"/>
      <c r="E153" s="102"/>
    </row>
    <row r="154" spans="1:5" ht="15.75">
      <c r="A154" s="48"/>
      <c r="B154" s="48"/>
      <c r="C154" s="53"/>
      <c r="D154" s="48"/>
      <c r="E154" s="102"/>
    </row>
    <row r="155" spans="1:5" ht="15.75">
      <c r="A155" s="48"/>
      <c r="B155" s="48"/>
      <c r="C155" s="53"/>
      <c r="D155" s="48"/>
      <c r="E155" s="102"/>
    </row>
    <row r="156" spans="1:5" ht="15.75">
      <c r="A156" s="48"/>
      <c r="B156" s="48"/>
      <c r="C156" s="53"/>
      <c r="D156" s="48"/>
      <c r="E156" s="102"/>
    </row>
    <row r="157" spans="1:5" ht="15.75">
      <c r="A157" s="48"/>
      <c r="B157" s="48"/>
      <c r="C157" s="53"/>
      <c r="D157" s="48"/>
      <c r="E157" s="102"/>
    </row>
    <row r="158" spans="1:5" ht="15.75">
      <c r="A158" s="48"/>
      <c r="B158" s="48"/>
      <c r="C158" s="53"/>
      <c r="D158" s="48"/>
      <c r="E158" s="102"/>
    </row>
    <row r="159" spans="1:5" ht="15.75">
      <c r="A159" s="48"/>
      <c r="B159" s="48"/>
      <c r="C159" s="53"/>
      <c r="D159" s="48"/>
      <c r="E159" s="102"/>
    </row>
    <row r="160" spans="1:5" ht="15.75">
      <c r="A160" s="48"/>
      <c r="B160" s="48"/>
      <c r="C160" s="53"/>
      <c r="D160" s="48"/>
      <c r="E160" s="102"/>
    </row>
    <row r="161" spans="1:5" ht="15.75">
      <c r="A161" s="48"/>
      <c r="B161" s="48"/>
      <c r="C161" s="53"/>
      <c r="D161" s="48"/>
      <c r="E161" s="102"/>
    </row>
    <row r="162" spans="1:5" ht="15.75">
      <c r="A162" s="48"/>
      <c r="B162" s="48"/>
      <c r="C162" s="53"/>
      <c r="D162" s="48"/>
      <c r="E162" s="102"/>
    </row>
    <row r="163" spans="1:5" ht="15.75">
      <c r="A163" s="48"/>
      <c r="B163" s="48"/>
      <c r="C163" s="53"/>
      <c r="D163" s="48"/>
      <c r="E163" s="102"/>
    </row>
    <row r="164" spans="1:5" ht="15.75">
      <c r="A164" s="48"/>
      <c r="B164" s="48"/>
      <c r="C164" s="53"/>
      <c r="D164" s="48"/>
      <c r="E164" s="102"/>
    </row>
    <row r="165" spans="1:5" ht="15.75">
      <c r="A165" s="48"/>
      <c r="B165" s="48"/>
      <c r="C165" s="53"/>
      <c r="D165" s="48"/>
      <c r="E165" s="102"/>
    </row>
    <row r="166" spans="1:5" ht="15.75">
      <c r="A166" s="48"/>
      <c r="B166" s="48"/>
      <c r="C166" s="53"/>
      <c r="D166" s="48"/>
      <c r="E166" s="102"/>
    </row>
    <row r="167" spans="1:5" ht="15.75">
      <c r="A167" s="48"/>
      <c r="B167" s="48"/>
      <c r="C167" s="53"/>
      <c r="D167" s="48"/>
      <c r="E167" s="102"/>
    </row>
    <row r="168" spans="1:5" ht="15.75">
      <c r="A168" s="48"/>
      <c r="B168" s="48"/>
      <c r="C168" s="53"/>
      <c r="D168" s="48"/>
      <c r="E168" s="102"/>
    </row>
    <row r="169" spans="1:5" ht="15.75">
      <c r="A169" s="48"/>
      <c r="B169" s="48"/>
      <c r="C169" s="53"/>
      <c r="D169" s="48"/>
      <c r="E169" s="102"/>
    </row>
    <row r="170" spans="1:5" ht="15.75">
      <c r="A170" s="48"/>
      <c r="B170" s="48"/>
      <c r="C170" s="53"/>
      <c r="D170" s="48"/>
      <c r="E170" s="102"/>
    </row>
    <row r="171" spans="1:5" ht="15.75">
      <c r="A171" s="48"/>
      <c r="B171" s="48"/>
      <c r="C171" s="53"/>
      <c r="D171" s="48"/>
      <c r="E171" s="102"/>
    </row>
    <row r="172" spans="1:5" ht="15.75">
      <c r="A172" s="48"/>
      <c r="B172" s="48"/>
      <c r="C172" s="53"/>
      <c r="D172" s="48"/>
      <c r="E172" s="102"/>
    </row>
    <row r="173" spans="1:5" ht="15.75">
      <c r="A173" s="48"/>
      <c r="B173" s="48"/>
      <c r="C173" s="53"/>
      <c r="D173" s="48"/>
      <c r="E173" s="102"/>
    </row>
    <row r="174" spans="1:5" ht="15.75">
      <c r="A174" s="48"/>
      <c r="B174" s="48"/>
      <c r="C174" s="53"/>
      <c r="D174" s="48"/>
      <c r="E174" s="102"/>
    </row>
    <row r="175" spans="1:5" ht="15.75">
      <c r="A175" s="48"/>
      <c r="B175" s="48"/>
      <c r="C175" s="53"/>
      <c r="D175" s="48"/>
      <c r="E175" s="102"/>
    </row>
    <row r="176" spans="1:5" ht="15.75">
      <c r="A176" s="48"/>
      <c r="B176" s="48"/>
      <c r="C176" s="53"/>
      <c r="D176" s="48"/>
      <c r="E176" s="102"/>
    </row>
    <row r="177" spans="1:5" ht="15.75">
      <c r="A177" s="48"/>
      <c r="B177" s="48"/>
      <c r="C177" s="53"/>
      <c r="D177" s="48"/>
      <c r="E177" s="102"/>
    </row>
    <row r="178" spans="1:5" ht="15.75">
      <c r="A178" s="48"/>
      <c r="B178" s="48"/>
      <c r="C178" s="53"/>
      <c r="D178" s="48"/>
      <c r="E178" s="102"/>
    </row>
    <row r="179" spans="1:5" ht="15.75">
      <c r="A179" s="48"/>
      <c r="B179" s="48"/>
      <c r="C179" s="53"/>
      <c r="D179" s="48"/>
      <c r="E179" s="102"/>
    </row>
    <row r="180" spans="1:5" ht="15.75">
      <c r="A180" s="48"/>
      <c r="B180" s="48"/>
      <c r="C180" s="53"/>
      <c r="D180" s="48"/>
      <c r="E180" s="102"/>
    </row>
    <row r="181" spans="1:5" ht="15.75">
      <c r="A181" s="48"/>
      <c r="B181" s="48"/>
      <c r="C181" s="53"/>
      <c r="D181" s="48"/>
      <c r="E181" s="102"/>
    </row>
    <row r="182" spans="1:5" ht="15.75">
      <c r="A182" s="48"/>
      <c r="B182" s="48"/>
      <c r="C182" s="53"/>
      <c r="D182" s="48"/>
      <c r="E182" s="102"/>
    </row>
    <row r="183" spans="1:5" ht="15.75">
      <c r="A183" s="48"/>
      <c r="B183" s="48"/>
      <c r="C183" s="53"/>
      <c r="D183" s="48"/>
      <c r="E183" s="102"/>
    </row>
    <row r="184" spans="1:5" ht="15.75">
      <c r="A184" s="48"/>
      <c r="B184" s="48"/>
      <c r="C184" s="53"/>
      <c r="D184" s="48"/>
      <c r="E184" s="102"/>
    </row>
    <row r="185" spans="1:5" ht="15.75">
      <c r="A185" s="48"/>
      <c r="B185" s="48"/>
      <c r="C185" s="53"/>
      <c r="D185" s="48"/>
      <c r="E185" s="102"/>
    </row>
    <row r="186" spans="1:5" ht="15.75">
      <c r="A186" s="48"/>
      <c r="B186" s="48"/>
      <c r="C186" s="53"/>
      <c r="D186" s="48"/>
      <c r="E186" s="102"/>
    </row>
    <row r="187" spans="1:5" ht="15.75">
      <c r="A187" s="48"/>
      <c r="B187" s="48"/>
      <c r="C187" s="53"/>
      <c r="D187" s="48"/>
      <c r="E187" s="102"/>
    </row>
    <row r="188" spans="1:5" ht="15.75">
      <c r="A188" s="48"/>
      <c r="B188" s="48"/>
      <c r="C188" s="53"/>
      <c r="D188" s="48"/>
      <c r="E188" s="102"/>
    </row>
    <row r="189" spans="1:5" ht="15.75">
      <c r="A189" s="48"/>
      <c r="B189" s="48"/>
      <c r="C189" s="53"/>
      <c r="D189" s="48"/>
      <c r="E189" s="102"/>
    </row>
    <row r="190" spans="1:5" ht="15.75">
      <c r="A190" s="48"/>
      <c r="B190" s="48"/>
      <c r="C190" s="53"/>
      <c r="D190" s="48"/>
      <c r="E190" s="102"/>
    </row>
    <row r="191" spans="1:5" ht="15.75">
      <c r="A191" s="48"/>
      <c r="B191" s="48"/>
      <c r="C191" s="53"/>
      <c r="D191" s="48"/>
      <c r="E191" s="102"/>
    </row>
    <row r="192" spans="1:5" ht="15.75">
      <c r="A192" s="48"/>
      <c r="B192" s="48"/>
      <c r="C192" s="53"/>
      <c r="D192" s="48"/>
      <c r="E192" s="102"/>
    </row>
    <row r="193" spans="1:5" ht="15.75">
      <c r="A193" s="48"/>
      <c r="B193" s="48"/>
      <c r="C193" s="53"/>
      <c r="D193" s="48"/>
      <c r="E193" s="102"/>
    </row>
    <row r="194" spans="1:5" ht="15.75">
      <c r="A194" s="48"/>
      <c r="B194" s="48"/>
      <c r="C194" s="53"/>
      <c r="D194" s="48"/>
      <c r="E194" s="102"/>
    </row>
    <row r="195" spans="1:5" ht="15.75">
      <c r="A195" s="48"/>
      <c r="B195" s="48"/>
      <c r="C195" s="53"/>
      <c r="D195" s="48"/>
      <c r="E195" s="102"/>
    </row>
    <row r="196" spans="1:5" ht="15.75">
      <c r="A196" s="48"/>
      <c r="B196" s="48"/>
      <c r="C196" s="53"/>
      <c r="D196" s="48"/>
      <c r="E196" s="102"/>
    </row>
    <row r="197" spans="1:5" ht="15.75">
      <c r="A197" s="48"/>
      <c r="B197" s="48"/>
      <c r="C197" s="53"/>
      <c r="D197" s="48"/>
      <c r="E197" s="102"/>
    </row>
    <row r="198" spans="1:5" ht="15.75">
      <c r="A198" s="48"/>
      <c r="B198" s="48"/>
      <c r="C198" s="53"/>
      <c r="D198" s="48"/>
      <c r="E198" s="102"/>
    </row>
    <row r="199" spans="1:5" ht="15.75">
      <c r="A199" s="48"/>
      <c r="B199" s="48"/>
      <c r="C199" s="53"/>
      <c r="D199" s="48"/>
      <c r="E199" s="102"/>
    </row>
    <row r="200" spans="1:5" ht="15.75">
      <c r="A200" s="48"/>
      <c r="B200" s="48"/>
      <c r="C200" s="53"/>
      <c r="D200" s="48"/>
      <c r="E200" s="102"/>
    </row>
    <row r="201" spans="1:5" ht="15.75">
      <c r="A201" s="48"/>
      <c r="B201" s="48"/>
      <c r="C201" s="53"/>
      <c r="D201" s="48"/>
      <c r="E201" s="102"/>
    </row>
    <row r="202" spans="1:5" ht="15.75">
      <c r="A202" s="48"/>
      <c r="B202" s="48"/>
      <c r="C202" s="53"/>
      <c r="D202" s="48"/>
      <c r="E202" s="102"/>
    </row>
    <row r="203" spans="1:5" ht="15.75">
      <c r="A203" s="48"/>
      <c r="B203" s="48"/>
      <c r="C203" s="53"/>
      <c r="D203" s="48"/>
      <c r="E203" s="102"/>
    </row>
    <row r="204" spans="1:5" ht="15.75">
      <c r="A204" s="48"/>
      <c r="B204" s="48"/>
      <c r="C204" s="53"/>
      <c r="D204" s="48"/>
      <c r="E204" s="102"/>
    </row>
    <row r="205" spans="1:5" ht="15.75">
      <c r="A205" s="48"/>
      <c r="B205" s="48"/>
      <c r="C205" s="53"/>
      <c r="D205" s="48"/>
      <c r="E205" s="102"/>
    </row>
    <row r="206" spans="1:5" ht="15.75">
      <c r="A206" s="48"/>
      <c r="B206" s="48"/>
      <c r="C206" s="53"/>
      <c r="D206" s="48"/>
      <c r="E206" s="102"/>
    </row>
    <row r="207" spans="1:5" ht="15.75">
      <c r="A207" s="48"/>
      <c r="B207" s="48"/>
      <c r="C207" s="53"/>
      <c r="D207" s="48"/>
      <c r="E207" s="102"/>
    </row>
    <row r="208" spans="1:5" ht="15.75">
      <c r="A208" s="48"/>
      <c r="B208" s="48"/>
      <c r="C208" s="53"/>
      <c r="D208" s="48"/>
      <c r="E208" s="102"/>
    </row>
    <row r="209" spans="1:5" ht="15.75">
      <c r="A209" s="48"/>
      <c r="B209" s="48"/>
      <c r="C209" s="53"/>
      <c r="D209" s="48"/>
      <c r="E209" s="102"/>
    </row>
    <row r="210" spans="1:5" ht="15.75">
      <c r="A210" s="48"/>
      <c r="B210" s="48"/>
      <c r="C210" s="53"/>
      <c r="D210" s="48"/>
      <c r="E210" s="102"/>
    </row>
    <row r="211" spans="1:5" ht="15.75">
      <c r="A211" s="48"/>
      <c r="B211" s="48"/>
      <c r="C211" s="53"/>
      <c r="D211" s="48"/>
      <c r="E211" s="102"/>
    </row>
    <row r="212" spans="1:5" ht="15.75">
      <c r="A212" s="48"/>
      <c r="B212" s="48"/>
      <c r="C212" s="53"/>
      <c r="D212" s="48"/>
      <c r="E212" s="102"/>
    </row>
    <row r="213" spans="1:5" ht="15.75">
      <c r="A213" s="48"/>
      <c r="B213" s="48"/>
      <c r="C213" s="53"/>
      <c r="D213" s="48"/>
      <c r="E213" s="102"/>
    </row>
    <row r="214" spans="1:5" ht="15.75">
      <c r="A214" s="48"/>
      <c r="B214" s="48"/>
      <c r="C214" s="53"/>
      <c r="D214" s="48"/>
      <c r="E214" s="102"/>
    </row>
    <row r="215" spans="1:5" ht="15.75">
      <c r="A215" s="48"/>
      <c r="B215" s="48"/>
      <c r="C215" s="53"/>
      <c r="D215" s="48"/>
      <c r="E215" s="102"/>
    </row>
    <row r="216" spans="1:5" ht="15.75">
      <c r="A216" s="48"/>
      <c r="B216" s="48"/>
      <c r="C216" s="53"/>
      <c r="D216" s="48"/>
      <c r="E216" s="102"/>
    </row>
    <row r="217" spans="1:5" ht="15.75">
      <c r="A217" s="48"/>
      <c r="B217" s="48"/>
      <c r="C217" s="53"/>
      <c r="D217" s="48"/>
      <c r="E217" s="102"/>
    </row>
    <row r="218" spans="1:5" ht="15.75">
      <c r="A218" s="48"/>
      <c r="B218" s="48"/>
      <c r="C218" s="53"/>
      <c r="D218" s="48"/>
      <c r="E218" s="102"/>
    </row>
    <row r="219" spans="1:5" ht="15.75">
      <c r="A219" s="48"/>
      <c r="B219" s="48"/>
      <c r="C219" s="53"/>
      <c r="D219" s="48"/>
      <c r="E219" s="102"/>
    </row>
    <row r="220" spans="1:5" ht="15.75">
      <c r="A220" s="48"/>
      <c r="B220" s="48"/>
      <c r="C220" s="53"/>
      <c r="D220" s="48"/>
      <c r="E220" s="102"/>
    </row>
    <row r="221" spans="1:5" ht="15.75">
      <c r="A221" s="48"/>
      <c r="B221" s="48"/>
      <c r="C221" s="53"/>
      <c r="D221" s="48"/>
      <c r="E221" s="102"/>
    </row>
    <row r="222" spans="1:5" ht="15.75">
      <c r="A222" s="48"/>
      <c r="B222" s="48"/>
      <c r="C222" s="53"/>
      <c r="D222" s="48"/>
      <c r="E222" s="102"/>
    </row>
    <row r="223" spans="1:5" ht="15.75">
      <c r="A223" s="48"/>
      <c r="B223" s="48"/>
      <c r="C223" s="53"/>
      <c r="D223" s="48"/>
      <c r="E223" s="102"/>
    </row>
    <row r="224" spans="1:5" ht="15.75">
      <c r="A224" s="48"/>
      <c r="B224" s="48"/>
      <c r="C224" s="53"/>
      <c r="D224" s="48"/>
      <c r="E224" s="102"/>
    </row>
    <row r="225" spans="1:5" ht="15.75">
      <c r="A225" s="48"/>
      <c r="B225" s="48"/>
      <c r="C225" s="53"/>
      <c r="D225" s="48"/>
      <c r="E225" s="102"/>
    </row>
    <row r="226" spans="1:5" ht="15.75">
      <c r="A226" s="48"/>
      <c r="B226" s="48"/>
      <c r="C226" s="53"/>
      <c r="D226" s="48"/>
      <c r="E226" s="102"/>
    </row>
    <row r="227" spans="1:5" ht="15.75">
      <c r="A227" s="48"/>
      <c r="B227" s="48"/>
      <c r="C227" s="53"/>
      <c r="D227" s="48"/>
      <c r="E227" s="102"/>
    </row>
    <row r="228" spans="1:5" ht="15.75">
      <c r="A228" s="48"/>
      <c r="B228" s="48"/>
      <c r="C228" s="53"/>
      <c r="D228" s="48"/>
      <c r="E228" s="102"/>
    </row>
    <row r="229" spans="1:5" ht="15.75">
      <c r="A229" s="48"/>
      <c r="B229" s="48"/>
      <c r="C229" s="53"/>
      <c r="D229" s="48"/>
      <c r="E229" s="102"/>
    </row>
    <row r="230" spans="1:5" ht="15.75">
      <c r="A230" s="48"/>
      <c r="B230" s="48"/>
      <c r="C230" s="53"/>
      <c r="D230" s="48"/>
      <c r="E230" s="102"/>
    </row>
    <row r="231" spans="1:5" ht="15.75">
      <c r="A231" s="48"/>
      <c r="B231" s="48"/>
      <c r="C231" s="53"/>
      <c r="D231" s="48"/>
      <c r="E231" s="102"/>
    </row>
    <row r="232" spans="1:5" ht="15.75">
      <c r="A232" s="48"/>
      <c r="B232" s="48"/>
      <c r="C232" s="53"/>
      <c r="D232" s="48"/>
      <c r="E232" s="102"/>
    </row>
    <row r="233" spans="1:5" ht="15.75">
      <c r="A233" s="48"/>
      <c r="B233" s="48"/>
      <c r="C233" s="53"/>
      <c r="D233" s="48"/>
      <c r="E233" s="102"/>
    </row>
    <row r="234" spans="1:5" ht="15.75">
      <c r="A234" s="48"/>
      <c r="B234" s="48"/>
      <c r="C234" s="53"/>
      <c r="D234" s="48"/>
      <c r="E234" s="102"/>
    </row>
    <row r="235" spans="1:5" ht="15.75">
      <c r="A235" s="48"/>
      <c r="B235" s="48"/>
      <c r="C235" s="53"/>
      <c r="D235" s="48"/>
      <c r="E235" s="102"/>
    </row>
    <row r="236" spans="1:5" ht="15.75">
      <c r="A236" s="48"/>
      <c r="B236" s="48"/>
      <c r="C236" s="53"/>
      <c r="D236" s="48"/>
      <c r="E236" s="102"/>
    </row>
    <row r="237" spans="1:5" ht="15.75">
      <c r="A237" s="48"/>
      <c r="B237" s="48"/>
      <c r="C237" s="53"/>
      <c r="D237" s="48"/>
      <c r="E237" s="102"/>
    </row>
    <row r="238" spans="1:5" ht="15.75">
      <c r="A238" s="48"/>
      <c r="B238" s="48"/>
      <c r="C238" s="53"/>
      <c r="D238" s="48"/>
      <c r="E238" s="102"/>
    </row>
    <row r="239" spans="1:5" ht="15.75">
      <c r="A239" s="48"/>
      <c r="B239" s="48"/>
      <c r="C239" s="53"/>
      <c r="D239" s="48"/>
      <c r="E239" s="102"/>
    </row>
    <row r="240" spans="1:5" ht="15.75">
      <c r="A240" s="48"/>
      <c r="B240" s="48"/>
      <c r="C240" s="53"/>
      <c r="D240" s="48"/>
      <c r="E240" s="102"/>
    </row>
    <row r="241" spans="1:5" ht="15.75">
      <c r="A241" s="48"/>
      <c r="B241" s="48"/>
      <c r="C241" s="53"/>
      <c r="D241" s="48"/>
      <c r="E241" s="102"/>
    </row>
    <row r="242" spans="1:5" ht="15.75">
      <c r="A242" s="48"/>
      <c r="B242" s="48"/>
      <c r="C242" s="53"/>
      <c r="D242" s="48"/>
      <c r="E242" s="102"/>
    </row>
    <row r="243" spans="1:5" ht="15.75">
      <c r="A243" s="48"/>
      <c r="B243" s="48"/>
      <c r="C243" s="53"/>
      <c r="D243" s="48"/>
      <c r="E243" s="102"/>
    </row>
    <row r="244" spans="1:5" ht="15.75">
      <c r="A244" s="48"/>
      <c r="B244" s="48"/>
      <c r="C244" s="53"/>
      <c r="D244" s="48"/>
      <c r="E244" s="102"/>
    </row>
    <row r="245" spans="1:5" ht="15.75">
      <c r="A245" s="48"/>
      <c r="B245" s="48"/>
      <c r="C245" s="53"/>
      <c r="D245" s="48"/>
      <c r="E245" s="102"/>
    </row>
    <row r="246" spans="1:5">
      <c r="E246" s="4"/>
    </row>
    <row r="247" spans="1:5">
      <c r="E247" s="4"/>
    </row>
    <row r="248" spans="1:5">
      <c r="E248" s="4"/>
    </row>
    <row r="249" spans="1:5">
      <c r="E249" s="4"/>
    </row>
    <row r="250" spans="1:5">
      <c r="E250" s="4"/>
    </row>
    <row r="251" spans="1:5">
      <c r="E251" s="4"/>
    </row>
    <row r="252" spans="1:5">
      <c r="E252" s="4"/>
    </row>
    <row r="253" spans="1:5">
      <c r="E253" s="4"/>
    </row>
    <row r="254" spans="1:5">
      <c r="E254" s="4"/>
    </row>
    <row r="255" spans="1:5">
      <c r="E255" s="4"/>
    </row>
    <row r="256" spans="1:5">
      <c r="E256" s="4"/>
    </row>
    <row r="257" spans="5:5">
      <c r="E257" s="4"/>
    </row>
    <row r="258" spans="5:5">
      <c r="E258" s="4"/>
    </row>
    <row r="259" spans="5:5">
      <c r="E259" s="4"/>
    </row>
    <row r="260" spans="5:5">
      <c r="E260" s="4"/>
    </row>
    <row r="261" spans="5:5">
      <c r="E261" s="4"/>
    </row>
    <row r="262" spans="5:5">
      <c r="E262" s="4"/>
    </row>
    <row r="263" spans="5:5">
      <c r="E263" s="4"/>
    </row>
    <row r="264" spans="5:5">
      <c r="E264" s="4"/>
    </row>
    <row r="265" spans="5:5">
      <c r="E265" s="4"/>
    </row>
    <row r="266" spans="5:5">
      <c r="E266" s="4"/>
    </row>
    <row r="267" spans="5:5">
      <c r="E267" s="4"/>
    </row>
    <row r="268" spans="5:5">
      <c r="E268" s="4"/>
    </row>
    <row r="269" spans="5:5">
      <c r="E269" s="4"/>
    </row>
    <row r="270" spans="5:5">
      <c r="E270" s="4"/>
    </row>
    <row r="271" spans="5:5">
      <c r="E271" s="4"/>
    </row>
    <row r="272" spans="5:5">
      <c r="E272" s="4"/>
    </row>
    <row r="273" spans="5:5">
      <c r="E273" s="4"/>
    </row>
    <row r="274" spans="5:5">
      <c r="E274" s="4"/>
    </row>
    <row r="275" spans="5:5">
      <c r="E275" s="4"/>
    </row>
    <row r="276" spans="5:5">
      <c r="E276" s="4"/>
    </row>
    <row r="277" spans="5:5">
      <c r="E277" s="4"/>
    </row>
    <row r="278" spans="5:5">
      <c r="E278" s="4"/>
    </row>
    <row r="279" spans="5:5">
      <c r="E279" s="4"/>
    </row>
    <row r="280" spans="5:5">
      <c r="E280" s="4"/>
    </row>
    <row r="281" spans="5:5">
      <c r="E281" s="4"/>
    </row>
    <row r="282" spans="5:5">
      <c r="E282" s="4"/>
    </row>
    <row r="283" spans="5:5">
      <c r="E283" s="4"/>
    </row>
    <row r="284" spans="5:5">
      <c r="E284" s="4"/>
    </row>
    <row r="285" spans="5:5">
      <c r="E285" s="4"/>
    </row>
    <row r="286" spans="5:5">
      <c r="E286" s="4"/>
    </row>
    <row r="287" spans="5:5">
      <c r="E287" s="4"/>
    </row>
    <row r="288" spans="5:5">
      <c r="E288" s="4"/>
    </row>
    <row r="289" spans="5:5">
      <c r="E289" s="4"/>
    </row>
    <row r="290" spans="5:5">
      <c r="E290" s="4"/>
    </row>
    <row r="291" spans="5:5">
      <c r="E291" s="4"/>
    </row>
    <row r="292" spans="5:5">
      <c r="E292" s="4"/>
    </row>
    <row r="293" spans="5:5">
      <c r="E293" s="4"/>
    </row>
    <row r="294" spans="5:5">
      <c r="E294" s="4"/>
    </row>
    <row r="295" spans="5:5">
      <c r="E295" s="4"/>
    </row>
    <row r="296" spans="5:5">
      <c r="E296" s="4"/>
    </row>
    <row r="297" spans="5:5">
      <c r="E297" s="4"/>
    </row>
    <row r="298" spans="5:5">
      <c r="E298" s="4"/>
    </row>
    <row r="299" spans="5:5">
      <c r="E299" s="4"/>
    </row>
    <row r="300" spans="5:5">
      <c r="E300" s="4"/>
    </row>
    <row r="301" spans="5:5">
      <c r="E301" s="4"/>
    </row>
    <row r="302" spans="5:5">
      <c r="E302" s="4"/>
    </row>
    <row r="303" spans="5:5">
      <c r="E303" s="4"/>
    </row>
    <row r="304" spans="5:5">
      <c r="E304" s="4"/>
    </row>
    <row r="305" spans="5:5">
      <c r="E305" s="4"/>
    </row>
    <row r="306" spans="5:5">
      <c r="E306" s="4"/>
    </row>
    <row r="307" spans="5:5">
      <c r="E307" s="4"/>
    </row>
    <row r="308" spans="5:5">
      <c r="E308" s="4"/>
    </row>
    <row r="309" spans="5:5">
      <c r="E309" s="4"/>
    </row>
    <row r="310" spans="5:5">
      <c r="E310" s="4"/>
    </row>
    <row r="311" spans="5:5">
      <c r="E311" s="4"/>
    </row>
    <row r="312" spans="5:5">
      <c r="E312" s="4"/>
    </row>
    <row r="313" spans="5:5">
      <c r="E313" s="4"/>
    </row>
    <row r="314" spans="5:5">
      <c r="E314" s="4"/>
    </row>
    <row r="315" spans="5:5">
      <c r="E315" s="4"/>
    </row>
    <row r="316" spans="5:5">
      <c r="E316" s="4"/>
    </row>
    <row r="317" spans="5:5">
      <c r="E317" s="4"/>
    </row>
    <row r="318" spans="5:5">
      <c r="E318" s="4"/>
    </row>
    <row r="319" spans="5:5">
      <c r="E319" s="4"/>
    </row>
    <row r="320" spans="5:5">
      <c r="E320" s="4"/>
    </row>
    <row r="321" spans="5:5">
      <c r="E321" s="4"/>
    </row>
    <row r="322" spans="5:5">
      <c r="E322" s="4"/>
    </row>
    <row r="323" spans="5:5">
      <c r="E323" s="4"/>
    </row>
    <row r="324" spans="5:5">
      <c r="E324" s="4"/>
    </row>
    <row r="325" spans="5:5">
      <c r="E325" s="4"/>
    </row>
    <row r="326" spans="5:5">
      <c r="E326" s="4"/>
    </row>
    <row r="327" spans="5:5">
      <c r="E327" s="4"/>
    </row>
    <row r="328" spans="5:5">
      <c r="E328" s="4"/>
    </row>
    <row r="329" spans="5:5">
      <c r="E329" s="4"/>
    </row>
    <row r="330" spans="5:5">
      <c r="E330" s="4"/>
    </row>
    <row r="331" spans="5:5">
      <c r="E331" s="4"/>
    </row>
    <row r="332" spans="5:5">
      <c r="E332" s="4"/>
    </row>
    <row r="333" spans="5:5">
      <c r="E333" s="4"/>
    </row>
    <row r="334" spans="5:5">
      <c r="E334" s="4"/>
    </row>
    <row r="335" spans="5:5">
      <c r="E335" s="4"/>
    </row>
    <row r="336" spans="5:5">
      <c r="E336" s="4"/>
    </row>
    <row r="337" spans="5:5">
      <c r="E337" s="4"/>
    </row>
    <row r="338" spans="5:5">
      <c r="E338" s="4"/>
    </row>
    <row r="339" spans="5:5">
      <c r="E339" s="4"/>
    </row>
    <row r="340" spans="5:5">
      <c r="E340" s="4"/>
    </row>
    <row r="341" spans="5:5">
      <c r="E341" s="4"/>
    </row>
    <row r="342" spans="5:5">
      <c r="E342" s="4"/>
    </row>
    <row r="343" spans="5:5">
      <c r="E343" s="4"/>
    </row>
    <row r="344" spans="5:5">
      <c r="E344" s="4"/>
    </row>
    <row r="345" spans="5:5">
      <c r="E345" s="4"/>
    </row>
    <row r="346" spans="5:5">
      <c r="E346" s="4"/>
    </row>
    <row r="347" spans="5:5">
      <c r="E347" s="4"/>
    </row>
    <row r="348" spans="5:5">
      <c r="E348" s="4"/>
    </row>
    <row r="349" spans="5:5">
      <c r="E349" s="4"/>
    </row>
    <row r="350" spans="5:5">
      <c r="E350" s="4"/>
    </row>
    <row r="351" spans="5:5">
      <c r="E351" s="4"/>
    </row>
    <row r="352" spans="5:5">
      <c r="E352" s="4"/>
    </row>
    <row r="353" spans="5:5">
      <c r="E353" s="4"/>
    </row>
    <row r="354" spans="5:5">
      <c r="E354" s="4"/>
    </row>
    <row r="355" spans="5:5">
      <c r="E355" s="4"/>
    </row>
    <row r="356" spans="5:5">
      <c r="E356" s="4"/>
    </row>
    <row r="357" spans="5:5">
      <c r="E357" s="4"/>
    </row>
    <row r="358" spans="5:5">
      <c r="E358" s="4"/>
    </row>
    <row r="359" spans="5:5">
      <c r="E359" s="4"/>
    </row>
    <row r="360" spans="5:5">
      <c r="E360" s="4"/>
    </row>
    <row r="361" spans="5:5">
      <c r="E361" s="4"/>
    </row>
    <row r="362" spans="5:5">
      <c r="E362" s="4"/>
    </row>
    <row r="363" spans="5:5">
      <c r="E363" s="4"/>
    </row>
    <row r="364" spans="5:5">
      <c r="E364" s="4"/>
    </row>
    <row r="365" spans="5:5">
      <c r="E365" s="4"/>
    </row>
    <row r="366" spans="5:5">
      <c r="E366" s="4"/>
    </row>
    <row r="367" spans="5:5">
      <c r="E367" s="4"/>
    </row>
    <row r="368" spans="5:5">
      <c r="E368" s="4"/>
    </row>
    <row r="369" spans="5:5">
      <c r="E369" s="4"/>
    </row>
    <row r="370" spans="5:5">
      <c r="E370" s="4"/>
    </row>
    <row r="371" spans="5:5">
      <c r="E371" s="4"/>
    </row>
    <row r="372" spans="5:5">
      <c r="E372" s="4"/>
    </row>
    <row r="373" spans="5:5">
      <c r="E373" s="4"/>
    </row>
    <row r="374" spans="5:5">
      <c r="E374" s="4"/>
    </row>
    <row r="375" spans="5:5">
      <c r="E375" s="4"/>
    </row>
    <row r="376" spans="5:5">
      <c r="E376" s="4"/>
    </row>
    <row r="377" spans="5:5">
      <c r="E377" s="4"/>
    </row>
    <row r="378" spans="5:5">
      <c r="E378" s="4"/>
    </row>
    <row r="379" spans="5:5">
      <c r="E379" s="4"/>
    </row>
    <row r="380" spans="5:5">
      <c r="E380" s="4"/>
    </row>
    <row r="381" spans="5:5">
      <c r="E381" s="4"/>
    </row>
    <row r="382" spans="5:5">
      <c r="E382" s="4"/>
    </row>
    <row r="383" spans="5:5">
      <c r="E383" s="4"/>
    </row>
    <row r="384" spans="5:5">
      <c r="E384" s="4"/>
    </row>
    <row r="385" spans="5:5">
      <c r="E385" s="4"/>
    </row>
    <row r="386" spans="5:5">
      <c r="E386" s="4"/>
    </row>
    <row r="387" spans="5:5">
      <c r="E387" s="4"/>
    </row>
    <row r="388" spans="5:5">
      <c r="E388" s="4"/>
    </row>
    <row r="389" spans="5:5">
      <c r="E389" s="4"/>
    </row>
    <row r="390" spans="5:5">
      <c r="E390" s="4"/>
    </row>
    <row r="391" spans="5:5">
      <c r="E391" s="4"/>
    </row>
    <row r="392" spans="5:5">
      <c r="E392" s="4"/>
    </row>
    <row r="393" spans="5:5">
      <c r="E393" s="4"/>
    </row>
    <row r="394" spans="5:5">
      <c r="E394" s="4"/>
    </row>
    <row r="395" spans="5:5">
      <c r="E395" s="4"/>
    </row>
    <row r="396" spans="5:5">
      <c r="E396" s="4"/>
    </row>
    <row r="397" spans="5:5">
      <c r="E397" s="4"/>
    </row>
    <row r="398" spans="5:5">
      <c r="E398" s="4"/>
    </row>
    <row r="399" spans="5:5">
      <c r="E399" s="4"/>
    </row>
    <row r="400" spans="5:5">
      <c r="E400" s="4"/>
    </row>
    <row r="401" spans="5:5">
      <c r="E401" s="4"/>
    </row>
    <row r="402" spans="5:5">
      <c r="E402" s="4"/>
    </row>
    <row r="403" spans="5:5">
      <c r="E403" s="4"/>
    </row>
    <row r="404" spans="5:5">
      <c r="E404" s="4"/>
    </row>
    <row r="405" spans="5:5">
      <c r="E405" s="4"/>
    </row>
    <row r="406" spans="5:5">
      <c r="E406" s="4"/>
    </row>
    <row r="407" spans="5:5">
      <c r="E407" s="4"/>
    </row>
    <row r="408" spans="5:5">
      <c r="E408" s="4"/>
    </row>
    <row r="409" spans="5:5">
      <c r="E409" s="4"/>
    </row>
    <row r="410" spans="5:5">
      <c r="E410" s="4"/>
    </row>
    <row r="411" spans="5:5">
      <c r="E411" s="4"/>
    </row>
    <row r="412" spans="5:5">
      <c r="E412" s="4"/>
    </row>
    <row r="413" spans="5:5">
      <c r="E413" s="4"/>
    </row>
    <row r="414" spans="5:5">
      <c r="E414" s="4"/>
    </row>
    <row r="415" spans="5:5">
      <c r="E415" s="4"/>
    </row>
    <row r="416" spans="5:5">
      <c r="E416" s="4"/>
    </row>
    <row r="417" spans="5:5">
      <c r="E417" s="4"/>
    </row>
    <row r="418" spans="5:5">
      <c r="E418" s="4"/>
    </row>
    <row r="419" spans="5:5">
      <c r="E419" s="4"/>
    </row>
    <row r="420" spans="5:5">
      <c r="E420" s="4"/>
    </row>
    <row r="421" spans="5:5">
      <c r="E421" s="4"/>
    </row>
    <row r="422" spans="5:5">
      <c r="E422" s="4"/>
    </row>
    <row r="423" spans="5:5">
      <c r="E423" s="4"/>
    </row>
    <row r="424" spans="5:5">
      <c r="E424" s="4"/>
    </row>
    <row r="425" spans="5:5">
      <c r="E425" s="4"/>
    </row>
    <row r="426" spans="5:5">
      <c r="E426" s="4"/>
    </row>
    <row r="427" spans="5:5">
      <c r="E427" s="4"/>
    </row>
    <row r="428" spans="5:5">
      <c r="E428" s="4"/>
    </row>
    <row r="429" spans="5:5">
      <c r="E429" s="4"/>
    </row>
    <row r="430" spans="5:5">
      <c r="E430" s="4"/>
    </row>
    <row r="431" spans="5:5">
      <c r="E431" s="4"/>
    </row>
    <row r="432" spans="5:5">
      <c r="E432" s="4"/>
    </row>
    <row r="433" spans="5:5">
      <c r="E433" s="4"/>
    </row>
    <row r="434" spans="5:5">
      <c r="E434" s="4"/>
    </row>
    <row r="435" spans="5:5">
      <c r="E435" s="4"/>
    </row>
    <row r="436" spans="5:5">
      <c r="E436" s="4"/>
    </row>
    <row r="437" spans="5:5">
      <c r="E437" s="4"/>
    </row>
    <row r="438" spans="5:5">
      <c r="E438" s="4"/>
    </row>
    <row r="439" spans="5:5">
      <c r="E439" s="4"/>
    </row>
    <row r="440" spans="5:5">
      <c r="E440" s="4"/>
    </row>
    <row r="441" spans="5:5">
      <c r="E441" s="4"/>
    </row>
    <row r="442" spans="5:5">
      <c r="E442" s="4"/>
    </row>
    <row r="443" spans="5:5">
      <c r="E443" s="4"/>
    </row>
    <row r="444" spans="5:5">
      <c r="E444" s="4"/>
    </row>
    <row r="445" spans="5:5">
      <c r="E445" s="4"/>
    </row>
    <row r="446" spans="5:5">
      <c r="E446" s="4"/>
    </row>
    <row r="447" spans="5:5">
      <c r="E447" s="4"/>
    </row>
    <row r="448" spans="5:5">
      <c r="E448" s="4"/>
    </row>
    <row r="449" spans="5:5">
      <c r="E449" s="4"/>
    </row>
    <row r="450" spans="5:5">
      <c r="E450" s="4"/>
    </row>
    <row r="451" spans="5:5">
      <c r="E451" s="4"/>
    </row>
    <row r="452" spans="5:5">
      <c r="E452" s="4"/>
    </row>
    <row r="453" spans="5:5">
      <c r="E453" s="4"/>
    </row>
    <row r="454" spans="5:5">
      <c r="E454" s="4"/>
    </row>
    <row r="455" spans="5:5">
      <c r="E455" s="4"/>
    </row>
    <row r="456" spans="5:5">
      <c r="E456" s="4"/>
    </row>
    <row r="457" spans="5:5">
      <c r="E457" s="4"/>
    </row>
    <row r="458" spans="5:5">
      <c r="E458" s="4"/>
    </row>
    <row r="459" spans="5:5">
      <c r="E459" s="4"/>
    </row>
    <row r="460" spans="5:5">
      <c r="E460" s="4"/>
    </row>
    <row r="461" spans="5:5">
      <c r="E461" s="4"/>
    </row>
    <row r="462" spans="5:5">
      <c r="E462" s="4"/>
    </row>
    <row r="463" spans="5:5">
      <c r="E463" s="4"/>
    </row>
    <row r="464" spans="5:5">
      <c r="E464" s="4"/>
    </row>
    <row r="465" spans="5:5">
      <c r="E465" s="4"/>
    </row>
    <row r="466" spans="5:5">
      <c r="E466" s="4"/>
    </row>
    <row r="467" spans="5:5">
      <c r="E467" s="4"/>
    </row>
    <row r="468" spans="5:5">
      <c r="E468" s="4"/>
    </row>
    <row r="469" spans="5:5">
      <c r="E469" s="4"/>
    </row>
    <row r="470" spans="5:5">
      <c r="E470" s="4"/>
    </row>
    <row r="471" spans="5:5">
      <c r="E471" s="4"/>
    </row>
    <row r="472" spans="5:5">
      <c r="E472" s="4"/>
    </row>
    <row r="473" spans="5:5">
      <c r="E473" s="4"/>
    </row>
    <row r="474" spans="5:5">
      <c r="E474" s="4"/>
    </row>
    <row r="475" spans="5:5">
      <c r="E475" s="4"/>
    </row>
    <row r="476" spans="5:5">
      <c r="E476" s="4"/>
    </row>
    <row r="477" spans="5:5">
      <c r="E477" s="4"/>
    </row>
    <row r="478" spans="5:5">
      <c r="E478" s="4"/>
    </row>
    <row r="479" spans="5:5">
      <c r="E479" s="4"/>
    </row>
    <row r="480" spans="5:5">
      <c r="E480" s="4"/>
    </row>
    <row r="481" spans="5:5">
      <c r="E481" s="4"/>
    </row>
    <row r="482" spans="5:5">
      <c r="E482" s="4"/>
    </row>
    <row r="483" spans="5:5">
      <c r="E483" s="4"/>
    </row>
    <row r="484" spans="5:5">
      <c r="E484" s="4"/>
    </row>
    <row r="485" spans="5:5">
      <c r="E485" s="4"/>
    </row>
    <row r="486" spans="5:5">
      <c r="E486" s="4"/>
    </row>
    <row r="487" spans="5:5">
      <c r="E487" s="4"/>
    </row>
    <row r="488" spans="5:5">
      <c r="E488" s="4"/>
    </row>
    <row r="489" spans="5:5">
      <c r="E489" s="4"/>
    </row>
    <row r="490" spans="5:5">
      <c r="E490" s="4"/>
    </row>
    <row r="491" spans="5:5">
      <c r="E491" s="4"/>
    </row>
    <row r="492" spans="5:5">
      <c r="E492" s="4"/>
    </row>
    <row r="493" spans="5:5">
      <c r="E493" s="4"/>
    </row>
    <row r="494" spans="5:5">
      <c r="E494" s="4"/>
    </row>
    <row r="495" spans="5:5">
      <c r="E495" s="4"/>
    </row>
    <row r="496" spans="5:5">
      <c r="E496" s="4"/>
    </row>
    <row r="497" spans="5:5">
      <c r="E497" s="4"/>
    </row>
    <row r="498" spans="5:5">
      <c r="E498" s="4"/>
    </row>
    <row r="499" spans="5:5">
      <c r="E499" s="4"/>
    </row>
    <row r="500" spans="5:5">
      <c r="E500" s="4"/>
    </row>
    <row r="501" spans="5:5">
      <c r="E501" s="4"/>
    </row>
    <row r="502" spans="5:5">
      <c r="E502" s="4"/>
    </row>
    <row r="503" spans="5:5">
      <c r="E503" s="4"/>
    </row>
    <row r="504" spans="5:5">
      <c r="E504" s="4"/>
    </row>
    <row r="505" spans="5:5">
      <c r="E505" s="4"/>
    </row>
    <row r="506" spans="5:5">
      <c r="E506" s="4"/>
    </row>
    <row r="507" spans="5:5">
      <c r="E507" s="4"/>
    </row>
    <row r="508" spans="5:5">
      <c r="E508" s="4"/>
    </row>
    <row r="509" spans="5:5">
      <c r="E509" s="4"/>
    </row>
    <row r="510" spans="5:5">
      <c r="E510" s="4"/>
    </row>
    <row r="511" spans="5:5">
      <c r="E511" s="4"/>
    </row>
    <row r="512" spans="5:5">
      <c r="E512" s="4"/>
    </row>
    <row r="513" spans="5:5">
      <c r="E513" s="4"/>
    </row>
    <row r="514" spans="5:5">
      <c r="E514" s="4"/>
    </row>
    <row r="515" spans="5:5">
      <c r="E515" s="4"/>
    </row>
    <row r="516" spans="5:5">
      <c r="E516" s="4"/>
    </row>
    <row r="517" spans="5:5">
      <c r="E517" s="4"/>
    </row>
    <row r="518" spans="5:5">
      <c r="E518" s="4"/>
    </row>
    <row r="519" spans="5:5">
      <c r="E519" s="4"/>
    </row>
    <row r="520" spans="5:5">
      <c r="E520" s="4"/>
    </row>
    <row r="521" spans="5:5">
      <c r="E521" s="4"/>
    </row>
    <row r="522" spans="5:5">
      <c r="E522" s="4"/>
    </row>
    <row r="523" spans="5:5">
      <c r="E523" s="4"/>
    </row>
    <row r="524" spans="5:5">
      <c r="E524" s="4"/>
    </row>
    <row r="525" spans="5:5">
      <c r="E525" s="4"/>
    </row>
    <row r="526" spans="5:5">
      <c r="E526" s="4"/>
    </row>
    <row r="527" spans="5:5">
      <c r="E527" s="4"/>
    </row>
    <row r="528" spans="5:5">
      <c r="E528" s="4"/>
    </row>
    <row r="529" spans="5:5">
      <c r="E529" s="4"/>
    </row>
    <row r="530" spans="5:5">
      <c r="E530" s="4"/>
    </row>
    <row r="531" spans="5:5">
      <c r="E531" s="4"/>
    </row>
    <row r="532" spans="5:5">
      <c r="E532" s="4"/>
    </row>
    <row r="533" spans="5:5">
      <c r="E533" s="4"/>
    </row>
    <row r="534" spans="5:5">
      <c r="E534" s="4"/>
    </row>
    <row r="535" spans="5:5">
      <c r="E535" s="4"/>
    </row>
    <row r="536" spans="5:5">
      <c r="E536" s="4"/>
    </row>
    <row r="537" spans="5:5">
      <c r="E537" s="4"/>
    </row>
    <row r="538" spans="5:5">
      <c r="E538" s="4"/>
    </row>
    <row r="539" spans="5:5">
      <c r="E539" s="4"/>
    </row>
    <row r="540" spans="5:5">
      <c r="E540" s="4"/>
    </row>
    <row r="541" spans="5:5">
      <c r="E541" s="4"/>
    </row>
    <row r="542" spans="5:5">
      <c r="E542" s="4"/>
    </row>
    <row r="543" spans="5:5">
      <c r="E543" s="4"/>
    </row>
    <row r="544" spans="5:5">
      <c r="E544" s="4"/>
    </row>
    <row r="545" spans="5:5">
      <c r="E545" s="4"/>
    </row>
    <row r="546" spans="5:5">
      <c r="E546" s="4"/>
    </row>
    <row r="547" spans="5:5">
      <c r="E547" s="4"/>
    </row>
    <row r="548" spans="5:5">
      <c r="E548" s="4"/>
    </row>
    <row r="549" spans="5:5">
      <c r="E549" s="4"/>
    </row>
    <row r="550" spans="5:5">
      <c r="E550" s="4"/>
    </row>
    <row r="551" spans="5:5">
      <c r="E551" s="4"/>
    </row>
    <row r="552" spans="5:5">
      <c r="E552" s="4"/>
    </row>
    <row r="553" spans="5:5">
      <c r="E553" s="4"/>
    </row>
    <row r="554" spans="5:5">
      <c r="E554" s="4"/>
    </row>
    <row r="555" spans="5:5">
      <c r="E555" s="4"/>
    </row>
    <row r="556" spans="5:5">
      <c r="E556" s="4"/>
    </row>
    <row r="557" spans="5:5">
      <c r="E557" s="4"/>
    </row>
    <row r="558" spans="5:5">
      <c r="E558" s="4"/>
    </row>
    <row r="559" spans="5:5">
      <c r="E559" s="4"/>
    </row>
    <row r="560" spans="5:5">
      <c r="E560" s="4"/>
    </row>
    <row r="561" spans="5:5">
      <c r="E561" s="4"/>
    </row>
    <row r="562" spans="5:5">
      <c r="E562" s="4"/>
    </row>
    <row r="563" spans="5:5">
      <c r="E563" s="4"/>
    </row>
    <row r="564" spans="5:5">
      <c r="E564" s="4"/>
    </row>
    <row r="565" spans="5:5">
      <c r="E565" s="4"/>
    </row>
    <row r="566" spans="5:5">
      <c r="E566" s="4"/>
    </row>
    <row r="567" spans="5:5">
      <c r="E567" s="4"/>
    </row>
    <row r="568" spans="5:5">
      <c r="E568" s="4"/>
    </row>
    <row r="569" spans="5:5">
      <c r="E569" s="4"/>
    </row>
    <row r="570" spans="5:5">
      <c r="E570" s="4"/>
    </row>
    <row r="571" spans="5:5">
      <c r="E571" s="4"/>
    </row>
    <row r="572" spans="5:5">
      <c r="E572" s="4"/>
    </row>
    <row r="573" spans="5:5">
      <c r="E573" s="4"/>
    </row>
    <row r="574" spans="5:5">
      <c r="E574" s="4"/>
    </row>
    <row r="575" spans="5:5">
      <c r="E575" s="4"/>
    </row>
    <row r="576" spans="5:5">
      <c r="E576" s="4"/>
    </row>
    <row r="577" spans="5:5">
      <c r="E577" s="4"/>
    </row>
    <row r="578" spans="5:5">
      <c r="E578" s="4"/>
    </row>
    <row r="579" spans="5:5">
      <c r="E579" s="4"/>
    </row>
    <row r="580" spans="5:5">
      <c r="E580" s="4"/>
    </row>
    <row r="581" spans="5:5">
      <c r="E581" s="4"/>
    </row>
    <row r="582" spans="5:5">
      <c r="E582" s="4"/>
    </row>
    <row r="583" spans="5:5">
      <c r="E583" s="4"/>
    </row>
    <row r="584" spans="5:5">
      <c r="E584" s="4"/>
    </row>
    <row r="585" spans="5:5">
      <c r="E585" s="4"/>
    </row>
    <row r="586" spans="5:5">
      <c r="E586" s="4"/>
    </row>
    <row r="587" spans="5:5">
      <c r="E587" s="4"/>
    </row>
    <row r="588" spans="5:5">
      <c r="E588" s="4"/>
    </row>
    <row r="589" spans="5:5">
      <c r="E589" s="4"/>
    </row>
    <row r="590" spans="5:5">
      <c r="E590" s="4"/>
    </row>
    <row r="591" spans="5:5">
      <c r="E591" s="4"/>
    </row>
    <row r="592" spans="5:5">
      <c r="E592" s="4"/>
    </row>
    <row r="593" spans="5:5">
      <c r="E593" s="4"/>
    </row>
    <row r="594" spans="5:5">
      <c r="E594" s="4"/>
    </row>
    <row r="595" spans="5:5">
      <c r="E595" s="4"/>
    </row>
    <row r="596" spans="5:5">
      <c r="E596" s="4"/>
    </row>
    <row r="597" spans="5:5">
      <c r="E597" s="4"/>
    </row>
    <row r="598" spans="5:5">
      <c r="E598" s="4"/>
    </row>
    <row r="599" spans="5:5">
      <c r="E599" s="4"/>
    </row>
    <row r="600" spans="5:5">
      <c r="E600" s="4"/>
    </row>
  </sheetData>
  <sheetProtection password="DAF5" sheet="1" objects="1" scenarios="1"/>
  <mergeCells count="20">
    <mergeCell ref="B109:C109"/>
    <mergeCell ref="D1:E1"/>
    <mergeCell ref="E107:E108"/>
    <mergeCell ref="C5:E5"/>
    <mergeCell ref="A105:E105"/>
    <mergeCell ref="A3:E3"/>
    <mergeCell ref="A4:E4"/>
    <mergeCell ref="B107:C108"/>
    <mergeCell ref="A107:A108"/>
    <mergeCell ref="D107:D108"/>
    <mergeCell ref="A127:B127"/>
    <mergeCell ref="B113:C113"/>
    <mergeCell ref="B110:C110"/>
    <mergeCell ref="B111:C111"/>
    <mergeCell ref="C127:E127"/>
    <mergeCell ref="C120:E120"/>
    <mergeCell ref="C119:E119"/>
    <mergeCell ref="A120:B120"/>
    <mergeCell ref="B112:C112"/>
    <mergeCell ref="B117:C117"/>
  </mergeCells>
  <phoneticPr fontId="0" type="noConversion"/>
  <printOptions horizontalCentered="1"/>
  <pageMargins left="0.74803149606299202" right="0" top="0.78740157499999996" bottom="0.511811024" header="0.511811023622047" footer="1.1811024E-2"/>
  <pageSetup paperSize="9"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2"/>
  <sheetViews>
    <sheetView tabSelected="1" zoomScale="75" workbookViewId="0">
      <pane xSplit="1" ySplit="8" topLeftCell="B21" activePane="bottomRight" state="frozen"/>
      <selection pane="topRight" activeCell="B1" sqref="B1"/>
      <selection pane="bottomLeft" activeCell="A9" sqref="A9"/>
      <selection pane="bottomRight" activeCell="B32" sqref="B32"/>
    </sheetView>
  </sheetViews>
  <sheetFormatPr defaultRowHeight="15"/>
  <cols>
    <col min="1" max="1" width="50.125" style="8" customWidth="1"/>
    <col min="2" max="2" width="17.25" style="9" customWidth="1"/>
    <col min="3" max="3" width="5.125" style="8" customWidth="1"/>
    <col min="4" max="4" width="15.875" style="8" customWidth="1"/>
    <col min="5" max="5" width="15.5" style="8" customWidth="1"/>
    <col min="6" max="6" width="16.75" style="8" customWidth="1"/>
    <col min="7" max="7" width="16.875" style="8" customWidth="1"/>
    <col min="8" max="16384" width="9" style="8"/>
  </cols>
  <sheetData>
    <row r="1" spans="1:7" ht="34.5" customHeight="1">
      <c r="A1" s="275" t="s">
        <v>486</v>
      </c>
      <c r="B1" s="269"/>
      <c r="C1" s="269"/>
      <c r="D1" s="269"/>
      <c r="E1" s="276"/>
      <c r="F1" s="370" t="s">
        <v>560</v>
      </c>
      <c r="G1" s="361"/>
    </row>
    <row r="2" spans="1:7" ht="20.25" customHeight="1">
      <c r="A2" s="60" t="s">
        <v>453</v>
      </c>
      <c r="B2" s="6"/>
      <c r="C2" s="6"/>
      <c r="D2" s="6"/>
      <c r="E2" s="6"/>
      <c r="F2" s="361" t="s">
        <v>466</v>
      </c>
      <c r="G2" s="361"/>
    </row>
    <row r="3" spans="1:7" ht="21.75" customHeight="1">
      <c r="A3" s="364" t="s">
        <v>575</v>
      </c>
      <c r="B3" s="364"/>
      <c r="C3" s="364"/>
      <c r="D3" s="364"/>
      <c r="E3" s="364"/>
      <c r="F3" s="364"/>
      <c r="G3" s="364"/>
    </row>
    <row r="4" spans="1:7" ht="9" customHeight="1">
      <c r="A4" s="385"/>
      <c r="B4" s="385"/>
      <c r="C4" s="385"/>
      <c r="D4" s="385"/>
      <c r="E4" s="385"/>
      <c r="F4" s="385"/>
      <c r="G4" s="385"/>
    </row>
    <row r="5" spans="1:7" ht="15.75">
      <c r="A5" s="48"/>
      <c r="B5" s="48"/>
      <c r="C5" s="53"/>
      <c r="D5" s="381" t="s">
        <v>0</v>
      </c>
      <c r="E5" s="381"/>
      <c r="F5" s="381"/>
      <c r="G5" s="381"/>
    </row>
    <row r="6" spans="1:7" ht="21" customHeight="1">
      <c r="A6" s="386" t="s">
        <v>2</v>
      </c>
      <c r="B6" s="386" t="s">
        <v>470</v>
      </c>
      <c r="C6" s="386" t="s">
        <v>62</v>
      </c>
      <c r="D6" s="382" t="s">
        <v>561</v>
      </c>
      <c r="E6" s="379" t="s">
        <v>562</v>
      </c>
      <c r="F6" s="387" t="s">
        <v>563</v>
      </c>
      <c r="G6" s="387" t="s">
        <v>564</v>
      </c>
    </row>
    <row r="7" spans="1:7" ht="24.75" customHeight="1">
      <c r="A7" s="383"/>
      <c r="B7" s="383"/>
      <c r="C7" s="383"/>
      <c r="D7" s="383"/>
      <c r="E7" s="384"/>
      <c r="F7" s="388"/>
      <c r="G7" s="388"/>
    </row>
    <row r="8" spans="1:7" s="9" customFormat="1" ht="15.75">
      <c r="A8" s="247">
        <v>1</v>
      </c>
      <c r="B8" s="247">
        <v>2</v>
      </c>
      <c r="C8" s="247">
        <v>3</v>
      </c>
      <c r="D8" s="247">
        <v>4</v>
      </c>
      <c r="E8" s="247">
        <v>5</v>
      </c>
      <c r="F8" s="247">
        <v>6</v>
      </c>
      <c r="G8" s="247">
        <v>7</v>
      </c>
    </row>
    <row r="9" spans="1:7" ht="15.75">
      <c r="A9" s="248" t="s">
        <v>179</v>
      </c>
      <c r="B9" s="249" t="s">
        <v>35</v>
      </c>
      <c r="C9" s="250">
        <v>24</v>
      </c>
      <c r="D9" s="251">
        <v>71398054975</v>
      </c>
      <c r="E9" s="251">
        <v>74272675551</v>
      </c>
      <c r="F9" s="251">
        <v>220822718205</v>
      </c>
      <c r="G9" s="251">
        <v>229962934567</v>
      </c>
    </row>
    <row r="10" spans="1:7" ht="15.75">
      <c r="A10" s="252" t="s">
        <v>180</v>
      </c>
      <c r="B10" s="253" t="s">
        <v>31</v>
      </c>
      <c r="C10" s="254">
        <v>24</v>
      </c>
      <c r="D10" s="255"/>
      <c r="E10" s="255"/>
      <c r="F10" s="255"/>
      <c r="G10" s="255"/>
    </row>
    <row r="11" spans="1:7" ht="15.75">
      <c r="A11" s="256" t="s">
        <v>181</v>
      </c>
      <c r="B11" s="257">
        <v>10</v>
      </c>
      <c r="C11" s="257">
        <v>24</v>
      </c>
      <c r="D11" s="258">
        <v>71398054975</v>
      </c>
      <c r="E11" s="258">
        <f>E9</f>
        <v>74272675551</v>
      </c>
      <c r="F11" s="258">
        <v>220822718205</v>
      </c>
      <c r="G11" s="258">
        <f>G9</f>
        <v>229962934567</v>
      </c>
    </row>
    <row r="12" spans="1:7" ht="15.75">
      <c r="A12" s="252" t="s">
        <v>182</v>
      </c>
      <c r="B12" s="254">
        <v>11</v>
      </c>
      <c r="C12" s="254">
        <v>25</v>
      </c>
      <c r="D12" s="255">
        <v>75612115178</v>
      </c>
      <c r="E12" s="255">
        <v>83688131207</v>
      </c>
      <c r="F12" s="255">
        <v>229115296675</v>
      </c>
      <c r="G12" s="255">
        <v>245772557578</v>
      </c>
    </row>
    <row r="13" spans="1:7" ht="15.75">
      <c r="A13" s="259" t="s">
        <v>443</v>
      </c>
      <c r="B13" s="257">
        <v>20</v>
      </c>
      <c r="C13" s="257"/>
      <c r="D13" s="277">
        <v>-4214060203</v>
      </c>
      <c r="E13" s="277">
        <f>E11-E12</f>
        <v>-9415455656</v>
      </c>
      <c r="F13" s="277">
        <v>-8292578470</v>
      </c>
      <c r="G13" s="277">
        <f>G11-G12</f>
        <v>-15809623011</v>
      </c>
    </row>
    <row r="14" spans="1:7" ht="15.75">
      <c r="A14" s="252" t="s">
        <v>183</v>
      </c>
      <c r="B14" s="254">
        <v>21</v>
      </c>
      <c r="C14" s="254">
        <v>24</v>
      </c>
      <c r="D14" s="255">
        <v>6907597573</v>
      </c>
      <c r="E14" s="255">
        <v>4169539109</v>
      </c>
      <c r="F14" s="255">
        <v>12334622592</v>
      </c>
      <c r="G14" s="255">
        <v>10602971458</v>
      </c>
    </row>
    <row r="15" spans="1:7" ht="15.75">
      <c r="A15" s="252" t="s">
        <v>184</v>
      </c>
      <c r="B15" s="254">
        <v>22</v>
      </c>
      <c r="C15" s="254">
        <v>26</v>
      </c>
      <c r="D15" s="255">
        <v>3944599976</v>
      </c>
      <c r="E15" s="255">
        <v>4141075176</v>
      </c>
      <c r="F15" s="255">
        <v>12169303074</v>
      </c>
      <c r="G15" s="255">
        <v>17339548633</v>
      </c>
    </row>
    <row r="16" spans="1:7" s="2" customFormat="1" ht="15.75">
      <c r="A16" s="261" t="s">
        <v>185</v>
      </c>
      <c r="B16" s="262">
        <v>23</v>
      </c>
      <c r="C16" s="262"/>
      <c r="D16" s="268">
        <v>3900146825</v>
      </c>
      <c r="E16" s="263">
        <v>4134636148</v>
      </c>
      <c r="F16" s="263">
        <v>9172999575</v>
      </c>
      <c r="G16" s="263">
        <v>12481120034</v>
      </c>
    </row>
    <row r="17" spans="1:7" ht="15.75">
      <c r="A17" s="252" t="s">
        <v>186</v>
      </c>
      <c r="B17" s="254">
        <v>24</v>
      </c>
      <c r="C17" s="254"/>
      <c r="D17" s="255"/>
      <c r="E17" s="255"/>
      <c r="F17" s="255"/>
      <c r="G17" s="255"/>
    </row>
    <row r="18" spans="1:7" ht="15.75">
      <c r="A18" s="252" t="s">
        <v>187</v>
      </c>
      <c r="B18" s="254">
        <v>25</v>
      </c>
      <c r="C18" s="254"/>
      <c r="D18" s="255">
        <v>1817070154</v>
      </c>
      <c r="E18" s="255">
        <v>2346244165</v>
      </c>
      <c r="F18" s="255">
        <v>4949280277</v>
      </c>
      <c r="G18" s="255">
        <v>5853827469</v>
      </c>
    </row>
    <row r="19" spans="1:7" ht="30">
      <c r="A19" s="259" t="s">
        <v>188</v>
      </c>
      <c r="B19" s="257">
        <v>30</v>
      </c>
      <c r="C19" s="257"/>
      <c r="D19" s="277">
        <v>-3068132760</v>
      </c>
      <c r="E19" s="277">
        <f>E13+E14-E15-E18</f>
        <v>-11733235888</v>
      </c>
      <c r="F19" s="277">
        <v>-13076539229</v>
      </c>
      <c r="G19" s="277">
        <f>G13+G14-G15-G18</f>
        <v>-28400027655</v>
      </c>
    </row>
    <row r="20" spans="1:7" ht="15.75">
      <c r="A20" s="252" t="s">
        <v>189</v>
      </c>
      <c r="B20" s="254">
        <v>31</v>
      </c>
      <c r="C20" s="254"/>
      <c r="D20" s="255">
        <v>0</v>
      </c>
      <c r="E20" s="255">
        <v>8003660276</v>
      </c>
      <c r="F20" s="255">
        <v>406058709</v>
      </c>
      <c r="G20" s="255">
        <v>40960646040</v>
      </c>
    </row>
    <row r="21" spans="1:7" ht="15.75">
      <c r="A21" s="252" t="s">
        <v>190</v>
      </c>
      <c r="B21" s="254">
        <v>32</v>
      </c>
      <c r="C21" s="254"/>
      <c r="D21" s="255">
        <v>434229470</v>
      </c>
      <c r="E21" s="255">
        <v>888087007</v>
      </c>
      <c r="F21" s="255">
        <v>474229558</v>
      </c>
      <c r="G21" s="255">
        <v>12263913331</v>
      </c>
    </row>
    <row r="22" spans="1:7" ht="15.75">
      <c r="A22" s="252" t="s">
        <v>191</v>
      </c>
      <c r="B22" s="254">
        <v>40</v>
      </c>
      <c r="C22" s="254"/>
      <c r="D22" s="321">
        <v>-434229470</v>
      </c>
      <c r="E22" s="264">
        <f>E20-E21</f>
        <v>7115573269</v>
      </c>
      <c r="F22" s="264">
        <v>-68170849</v>
      </c>
      <c r="G22" s="264">
        <f>G20-G21</f>
        <v>28696732709</v>
      </c>
    </row>
    <row r="23" spans="1:7" ht="15.75">
      <c r="A23" s="252" t="s">
        <v>192</v>
      </c>
      <c r="B23" s="254">
        <v>50</v>
      </c>
      <c r="C23" s="254"/>
      <c r="D23" s="321">
        <v>-3502362230</v>
      </c>
      <c r="E23" s="321">
        <f>E19+E22</f>
        <v>-4617662619</v>
      </c>
      <c r="F23" s="321">
        <v>-13144710078</v>
      </c>
      <c r="G23" s="264">
        <f>G19+G22</f>
        <v>296705054</v>
      </c>
    </row>
    <row r="24" spans="1:7" ht="15.75">
      <c r="A24" s="252" t="s">
        <v>445</v>
      </c>
      <c r="B24" s="254">
        <v>51</v>
      </c>
      <c r="C24" s="254">
        <v>27</v>
      </c>
      <c r="D24" s="265">
        <v>0</v>
      </c>
      <c r="E24" s="349"/>
      <c r="F24" s="265">
        <v>0</v>
      </c>
      <c r="G24" s="265"/>
    </row>
    <row r="25" spans="1:7" ht="15.75">
      <c r="A25" s="256" t="s">
        <v>446</v>
      </c>
      <c r="B25" s="257">
        <v>52</v>
      </c>
      <c r="C25" s="257"/>
      <c r="D25" s="274"/>
      <c r="E25" s="350"/>
      <c r="F25" s="274"/>
      <c r="G25" s="274"/>
    </row>
    <row r="26" spans="1:7" ht="15.75">
      <c r="A26" s="252" t="s">
        <v>447</v>
      </c>
      <c r="B26" s="254">
        <v>60</v>
      </c>
      <c r="C26" s="254">
        <v>27</v>
      </c>
      <c r="D26" s="277">
        <v>-3502362230</v>
      </c>
      <c r="E26" s="277">
        <f>E23-E24</f>
        <v>-4617662619</v>
      </c>
      <c r="F26" s="277">
        <v>-13144710078</v>
      </c>
      <c r="G26" s="260">
        <f>G23-G24</f>
        <v>296705054</v>
      </c>
    </row>
    <row r="27" spans="1:7" ht="15.75">
      <c r="A27" s="266" t="s">
        <v>448</v>
      </c>
      <c r="B27" s="267">
        <v>70</v>
      </c>
      <c r="C27" s="267"/>
      <c r="D27" s="320">
        <f>D26/15000000</f>
        <v>-233.49081533333333</v>
      </c>
      <c r="E27" s="320">
        <f>E26/15000000</f>
        <v>-307.84417459999997</v>
      </c>
      <c r="F27" s="320">
        <f>F26/15000000</f>
        <v>-876.3140052</v>
      </c>
      <c r="G27" s="320">
        <f>G26/15000000</f>
        <v>19.780336933333334</v>
      </c>
    </row>
    <row r="28" spans="1:7" ht="9.75" customHeight="1">
      <c r="A28" s="270"/>
      <c r="B28" s="271"/>
      <c r="C28" s="271"/>
      <c r="D28" s="272"/>
      <c r="E28" s="273"/>
      <c r="F28" s="273"/>
      <c r="G28" s="273"/>
    </row>
    <row r="29" spans="1:7" ht="20.100000000000001" customHeight="1">
      <c r="A29" s="48"/>
      <c r="B29" s="53"/>
      <c r="C29" s="365" t="s">
        <v>580</v>
      </c>
      <c r="D29" s="365"/>
      <c r="E29" s="365"/>
      <c r="F29" s="365"/>
      <c r="G29" s="365"/>
    </row>
    <row r="30" spans="1:7" s="7" customFormat="1" ht="20.100000000000001" customHeight="1">
      <c r="A30" s="361" t="s">
        <v>450</v>
      </c>
      <c r="B30" s="361"/>
      <c r="C30" s="364" t="s">
        <v>449</v>
      </c>
      <c r="D30" s="364"/>
      <c r="E30" s="364"/>
      <c r="F30" s="364"/>
      <c r="G30" s="246"/>
    </row>
    <row r="31" spans="1:7" s="7" customFormat="1" ht="20.100000000000001" customHeight="1">
      <c r="A31" s="60"/>
      <c r="B31" s="60"/>
      <c r="C31" s="246"/>
      <c r="D31" s="246"/>
      <c r="E31" s="246"/>
      <c r="F31" s="246"/>
      <c r="G31" s="246"/>
    </row>
    <row r="32" spans="1:7" s="7" customFormat="1" ht="20.100000000000001" customHeight="1">
      <c r="A32" s="60"/>
      <c r="B32" s="60"/>
      <c r="C32" s="246"/>
      <c r="D32" s="246"/>
      <c r="E32" s="246"/>
      <c r="F32" s="246"/>
      <c r="G32" s="246"/>
    </row>
    <row r="33" spans="1:7" s="7" customFormat="1" ht="20.100000000000001" customHeight="1">
      <c r="A33" s="355" t="s">
        <v>581</v>
      </c>
      <c r="B33" s="355" t="s">
        <v>579</v>
      </c>
      <c r="C33" s="351"/>
      <c r="D33" s="351"/>
      <c r="E33" s="354" t="s">
        <v>579</v>
      </c>
      <c r="F33" s="351"/>
      <c r="G33" s="246"/>
    </row>
    <row r="34" spans="1:7" s="7" customFormat="1" ht="20.100000000000001" customHeight="1">
      <c r="A34" s="60"/>
      <c r="B34" s="60"/>
      <c r="C34" s="246"/>
      <c r="D34" s="246"/>
      <c r="E34" s="246"/>
      <c r="F34" s="246"/>
      <c r="G34" s="246"/>
    </row>
    <row r="35" spans="1:7" s="3" customFormat="1" ht="15.75">
      <c r="A35" s="361" t="s">
        <v>492</v>
      </c>
      <c r="B35" s="361"/>
      <c r="C35" s="364" t="s">
        <v>495</v>
      </c>
      <c r="D35" s="364"/>
      <c r="E35" s="364"/>
      <c r="F35" s="364"/>
      <c r="G35" s="246"/>
    </row>
    <row r="36" spans="1:7" ht="15.75">
      <c r="A36" s="48"/>
      <c r="B36" s="48"/>
      <c r="C36" s="53"/>
      <c r="D36" s="48"/>
      <c r="E36" s="48"/>
      <c r="F36" s="48"/>
      <c r="G36" s="48"/>
    </row>
    <row r="37" spans="1:7" ht="15.75">
      <c r="A37" s="48"/>
      <c r="B37" s="53"/>
      <c r="C37" s="48"/>
      <c r="D37" s="48"/>
      <c r="E37" s="48"/>
      <c r="F37" s="48"/>
      <c r="G37" s="48"/>
    </row>
    <row r="38" spans="1:7" ht="15.75">
      <c r="A38" s="48"/>
      <c r="B38" s="53"/>
      <c r="C38" s="48"/>
      <c r="D38" s="48"/>
      <c r="E38" s="48"/>
      <c r="F38" s="48"/>
      <c r="G38" s="48"/>
    </row>
    <row r="39" spans="1:7" ht="15.75">
      <c r="A39" s="53"/>
      <c r="B39" s="53"/>
      <c r="C39" s="48"/>
      <c r="D39" s="53"/>
      <c r="E39" s="53"/>
      <c r="F39" s="48"/>
      <c r="G39" s="48"/>
    </row>
    <row r="40" spans="1:7" ht="15.75">
      <c r="A40" s="48"/>
      <c r="B40" s="53"/>
      <c r="C40" s="48"/>
      <c r="D40" s="48"/>
      <c r="E40" s="48"/>
      <c r="F40" s="48"/>
      <c r="G40" s="48"/>
    </row>
    <row r="41" spans="1:7" ht="15.75">
      <c r="A41" s="48"/>
      <c r="B41" s="53"/>
      <c r="C41" s="48"/>
      <c r="D41" s="48"/>
      <c r="E41" s="48"/>
      <c r="F41" s="48"/>
      <c r="G41" s="48"/>
    </row>
    <row r="42" spans="1:7">
      <c r="A42" s="6"/>
      <c r="C42" s="389"/>
      <c r="D42" s="389"/>
      <c r="E42" s="6"/>
    </row>
  </sheetData>
  <sheetProtection password="DAF5" sheet="1" objects="1" scenarios="1"/>
  <mergeCells count="18">
    <mergeCell ref="C29:G29"/>
    <mergeCell ref="C42:D42"/>
    <mergeCell ref="A30:B30"/>
    <mergeCell ref="C30:F30"/>
    <mergeCell ref="A35:B35"/>
    <mergeCell ref="C35:F35"/>
    <mergeCell ref="F1:G1"/>
    <mergeCell ref="F2:G2"/>
    <mergeCell ref="A3:G3"/>
    <mergeCell ref="D5:G5"/>
    <mergeCell ref="D6:D7"/>
    <mergeCell ref="E6:E7"/>
    <mergeCell ref="A4:G4"/>
    <mergeCell ref="A6:A7"/>
    <mergeCell ref="C6:C7"/>
    <mergeCell ref="B6:B7"/>
    <mergeCell ref="F6:F7"/>
    <mergeCell ref="G6:G7"/>
  </mergeCells>
  <phoneticPr fontId="0" type="noConversion"/>
  <printOptions horizontalCentered="1"/>
  <pageMargins left="0.25" right="0.25" top="0.25" bottom="0" header="0" footer="0"/>
  <pageSetup paperSize="9" scale="95" firstPageNumber="4" orientation="landscape" useFirstPageNumber="1" horizontalDpi="300"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2"/>
  <sheetViews>
    <sheetView topLeftCell="A34" workbookViewId="0">
      <selection activeCell="G39" sqref="G39"/>
    </sheetView>
  </sheetViews>
  <sheetFormatPr defaultRowHeight="15.75" outlineLevelRow="1"/>
  <cols>
    <col min="1" max="1" width="3.625" style="53" customWidth="1"/>
    <col min="2" max="2" width="46.25" style="54" customWidth="1"/>
    <col min="3" max="3" width="5.875" style="48" customWidth="1"/>
    <col min="4" max="4" width="3.5" style="48" customWidth="1"/>
    <col min="5" max="6" width="14.875" style="48" customWidth="1"/>
    <col min="7" max="16384" width="9" style="48"/>
  </cols>
  <sheetData>
    <row r="1" spans="1:6">
      <c r="A1" s="361" t="s">
        <v>485</v>
      </c>
      <c r="B1" s="361"/>
      <c r="C1" s="236"/>
      <c r="D1" s="394" t="s">
        <v>456</v>
      </c>
      <c r="E1" s="394"/>
      <c r="F1" s="394"/>
    </row>
    <row r="2" spans="1:6" s="47" customFormat="1">
      <c r="A2" s="392" t="s">
        <v>458</v>
      </c>
      <c r="B2" s="393"/>
      <c r="D2" s="395" t="s">
        <v>567</v>
      </c>
      <c r="E2" s="395"/>
      <c r="F2" s="395"/>
    </row>
    <row r="3" spans="1:6" s="47" customFormat="1">
      <c r="A3" s="392" t="s">
        <v>457</v>
      </c>
      <c r="B3" s="393"/>
      <c r="D3" s="394" t="s">
        <v>467</v>
      </c>
      <c r="E3" s="394"/>
      <c r="F3" s="394"/>
    </row>
    <row r="4" spans="1:6" s="47" customFormat="1" ht="26.25" customHeight="1">
      <c r="A4" s="310"/>
      <c r="B4" s="279"/>
      <c r="D4" s="232"/>
      <c r="E4" s="232"/>
      <c r="F4" s="232"/>
    </row>
    <row r="5" spans="1:6" s="47" customFormat="1" hidden="1">
      <c r="A5" s="279"/>
      <c r="B5" s="279"/>
      <c r="E5" s="232"/>
      <c r="F5" s="232"/>
    </row>
    <row r="6" spans="1:6" s="47" customFormat="1" ht="20.25" customHeight="1">
      <c r="A6" s="396" t="s">
        <v>494</v>
      </c>
      <c r="B6" s="396"/>
      <c r="C6" s="396"/>
      <c r="D6" s="396"/>
      <c r="E6" s="396"/>
      <c r="F6" s="396"/>
    </row>
    <row r="7" spans="1:6">
      <c r="A7" s="391"/>
      <c r="B7" s="391"/>
      <c r="C7" s="391"/>
      <c r="D7" s="391"/>
      <c r="E7" s="391"/>
      <c r="F7" s="285"/>
    </row>
    <row r="8" spans="1:6">
      <c r="A8" s="57"/>
      <c r="B8" s="57"/>
      <c r="C8" s="57"/>
      <c r="D8" s="57"/>
      <c r="E8" s="57"/>
      <c r="F8" s="57"/>
    </row>
    <row r="9" spans="1:6">
      <c r="A9" s="49"/>
      <c r="B9" s="49"/>
      <c r="C9" s="49"/>
      <c r="D9" s="49"/>
      <c r="E9" s="49"/>
      <c r="F9" s="49" t="s">
        <v>0</v>
      </c>
    </row>
    <row r="10" spans="1:6" s="50" customFormat="1" ht="49.5" customHeight="1">
      <c r="A10" s="286" t="s">
        <v>1</v>
      </c>
      <c r="B10" s="287" t="s">
        <v>2</v>
      </c>
      <c r="C10" s="288" t="s">
        <v>3</v>
      </c>
      <c r="D10" s="288" t="s">
        <v>62</v>
      </c>
      <c r="E10" s="286" t="s">
        <v>565</v>
      </c>
      <c r="F10" s="286" t="s">
        <v>566</v>
      </c>
    </row>
    <row r="11" spans="1:6" s="51" customFormat="1" ht="18" customHeight="1">
      <c r="A11" s="289" t="s">
        <v>61</v>
      </c>
      <c r="B11" s="290" t="s">
        <v>4</v>
      </c>
      <c r="C11" s="291"/>
      <c r="D11" s="291"/>
      <c r="E11" s="291"/>
      <c r="F11" s="291"/>
    </row>
    <row r="12" spans="1:6" ht="18" customHeight="1" collapsed="1">
      <c r="A12" s="292">
        <v>1</v>
      </c>
      <c r="B12" s="293" t="s">
        <v>476</v>
      </c>
      <c r="C12" s="292" t="s">
        <v>35</v>
      </c>
      <c r="D12" s="292"/>
      <c r="E12" s="294">
        <v>233035748932</v>
      </c>
      <c r="F12" s="294">
        <v>228291012975</v>
      </c>
    </row>
    <row r="13" spans="1:6" ht="18" customHeight="1">
      <c r="A13" s="292">
        <v>2</v>
      </c>
      <c r="B13" s="293" t="s">
        <v>5</v>
      </c>
      <c r="C13" s="292" t="s">
        <v>42</v>
      </c>
      <c r="D13" s="292"/>
      <c r="E13" s="296">
        <v>-166046066936</v>
      </c>
      <c r="F13" s="296">
        <v>-159911178010</v>
      </c>
    </row>
    <row r="14" spans="1:6" ht="18" customHeight="1">
      <c r="A14" s="292">
        <v>3</v>
      </c>
      <c r="B14" s="293" t="s">
        <v>6</v>
      </c>
      <c r="C14" s="292" t="s">
        <v>31</v>
      </c>
      <c r="D14" s="292"/>
      <c r="E14" s="296">
        <v>-25250264600</v>
      </c>
      <c r="F14" s="296">
        <v>-27422271856</v>
      </c>
    </row>
    <row r="15" spans="1:6" ht="18" customHeight="1" collapsed="1">
      <c r="A15" s="292">
        <v>4</v>
      </c>
      <c r="B15" s="293" t="s">
        <v>7</v>
      </c>
      <c r="C15" s="292" t="s">
        <v>38</v>
      </c>
      <c r="D15" s="292"/>
      <c r="E15" s="296">
        <v>-8381130926</v>
      </c>
      <c r="F15" s="296">
        <v>-12483346322</v>
      </c>
    </row>
    <row r="16" spans="1:6" ht="18" customHeight="1">
      <c r="A16" s="292">
        <v>5</v>
      </c>
      <c r="B16" s="293" t="s">
        <v>477</v>
      </c>
      <c r="C16" s="292" t="s">
        <v>32</v>
      </c>
      <c r="D16" s="292"/>
      <c r="E16" s="296"/>
      <c r="F16" s="296"/>
    </row>
    <row r="17" spans="1:6" ht="18" customHeight="1">
      <c r="A17" s="292">
        <v>6</v>
      </c>
      <c r="B17" s="293" t="s">
        <v>8</v>
      </c>
      <c r="C17" s="292" t="s">
        <v>33</v>
      </c>
      <c r="D17" s="292"/>
      <c r="E17" s="294">
        <v>80404699797</v>
      </c>
      <c r="F17" s="294">
        <v>71988346135</v>
      </c>
    </row>
    <row r="18" spans="1:6" ht="18" customHeight="1">
      <c r="A18" s="292">
        <v>7</v>
      </c>
      <c r="B18" s="293" t="s">
        <v>9</v>
      </c>
      <c r="C18" s="292" t="s">
        <v>34</v>
      </c>
      <c r="D18" s="292"/>
      <c r="E18" s="296">
        <v>-113392757336</v>
      </c>
      <c r="F18" s="296">
        <v>-102221484353</v>
      </c>
    </row>
    <row r="19" spans="1:6" s="51" customFormat="1" ht="18" customHeight="1">
      <c r="A19" s="297"/>
      <c r="B19" s="298" t="s">
        <v>478</v>
      </c>
      <c r="C19" s="292">
        <v>20</v>
      </c>
      <c r="D19" s="297"/>
      <c r="E19" s="315">
        <f>SUM(E12:E18)</f>
        <v>370228931</v>
      </c>
      <c r="F19" s="299">
        <f>SUM(F12:F18)</f>
        <v>-1758921431</v>
      </c>
    </row>
    <row r="20" spans="1:6" s="51" customFormat="1" ht="18" customHeight="1">
      <c r="A20" s="297" t="s">
        <v>39</v>
      </c>
      <c r="B20" s="298" t="s">
        <v>11</v>
      </c>
      <c r="C20" s="292"/>
      <c r="D20" s="292"/>
      <c r="E20" s="300"/>
      <c r="F20" s="300"/>
    </row>
    <row r="21" spans="1:6" ht="34.5" customHeight="1" collapsed="1">
      <c r="A21" s="292">
        <v>1</v>
      </c>
      <c r="B21" s="293" t="s">
        <v>481</v>
      </c>
      <c r="C21" s="292">
        <v>21</v>
      </c>
      <c r="D21" s="292"/>
      <c r="E21" s="301">
        <v>-155642691</v>
      </c>
      <c r="F21" s="301">
        <v>-2090714776</v>
      </c>
    </row>
    <row r="22" spans="1:6" ht="18" customHeight="1" outlineLevel="1">
      <c r="A22" s="292">
        <v>2</v>
      </c>
      <c r="B22" s="293" t="s">
        <v>12</v>
      </c>
      <c r="C22" s="292">
        <v>22</v>
      </c>
      <c r="D22" s="292"/>
      <c r="E22" s="300">
        <v>63727273</v>
      </c>
      <c r="F22" s="300">
        <v>29628716186</v>
      </c>
    </row>
    <row r="23" spans="1:6" ht="18" customHeight="1" outlineLevel="1">
      <c r="A23" s="292">
        <v>3</v>
      </c>
      <c r="B23" s="293" t="s">
        <v>13</v>
      </c>
      <c r="C23" s="292">
        <v>23</v>
      </c>
      <c r="D23" s="292"/>
      <c r="E23" s="300"/>
      <c r="F23" s="300"/>
    </row>
    <row r="24" spans="1:6" ht="18" customHeight="1" outlineLevel="1">
      <c r="A24" s="292">
        <v>4</v>
      </c>
      <c r="B24" s="293" t="s">
        <v>14</v>
      </c>
      <c r="C24" s="292">
        <v>24</v>
      </c>
      <c r="D24" s="292"/>
      <c r="E24" s="300"/>
      <c r="F24" s="300"/>
    </row>
    <row r="25" spans="1:6" ht="18" customHeight="1" outlineLevel="1">
      <c r="A25" s="292">
        <v>5</v>
      </c>
      <c r="B25" s="293" t="s">
        <v>15</v>
      </c>
      <c r="C25" s="292">
        <v>25</v>
      </c>
      <c r="D25" s="292"/>
      <c r="E25" s="301">
        <v>-3671000000</v>
      </c>
      <c r="F25" s="301"/>
    </row>
    <row r="26" spans="1:6" ht="18" customHeight="1" outlineLevel="1">
      <c r="A26" s="292">
        <v>6</v>
      </c>
      <c r="B26" s="293" t="s">
        <v>16</v>
      </c>
      <c r="C26" s="292">
        <v>26</v>
      </c>
      <c r="D26" s="292"/>
      <c r="E26" s="300"/>
      <c r="F26" s="300"/>
    </row>
    <row r="27" spans="1:6" s="52" customFormat="1" ht="18" customHeight="1" outlineLevel="1">
      <c r="A27" s="292">
        <v>7</v>
      </c>
      <c r="B27" s="293" t="s">
        <v>479</v>
      </c>
      <c r="C27" s="292">
        <v>27</v>
      </c>
      <c r="D27" s="295"/>
      <c r="E27" s="300">
        <v>8969455637</v>
      </c>
      <c r="F27" s="300">
        <v>7754810522</v>
      </c>
    </row>
    <row r="28" spans="1:6" s="51" customFormat="1" ht="18" customHeight="1">
      <c r="A28" s="297"/>
      <c r="B28" s="298" t="s">
        <v>17</v>
      </c>
      <c r="C28" s="292">
        <v>30</v>
      </c>
      <c r="D28" s="297"/>
      <c r="E28" s="315">
        <f>SUM(E20:E27)</f>
        <v>5206540219</v>
      </c>
      <c r="F28" s="315">
        <f>SUM(F20:F27)</f>
        <v>35292811932</v>
      </c>
    </row>
    <row r="29" spans="1:6" s="51" customFormat="1">
      <c r="A29" s="297" t="s">
        <v>40</v>
      </c>
      <c r="B29" s="298" t="s">
        <v>18</v>
      </c>
      <c r="C29" s="292"/>
      <c r="D29" s="292"/>
      <c r="E29" s="300"/>
      <c r="F29" s="300"/>
    </row>
    <row r="30" spans="1:6" ht="19.5" customHeight="1" outlineLevel="1">
      <c r="A30" s="292">
        <v>1</v>
      </c>
      <c r="B30" s="293" t="s">
        <v>19</v>
      </c>
      <c r="C30" s="292">
        <v>31</v>
      </c>
      <c r="D30" s="292"/>
      <c r="E30" s="300"/>
      <c r="F30" s="300"/>
    </row>
    <row r="31" spans="1:6" ht="35.25" customHeight="1" outlineLevel="1">
      <c r="A31" s="292">
        <v>2</v>
      </c>
      <c r="B31" s="293" t="s">
        <v>490</v>
      </c>
      <c r="C31" s="292">
        <v>32</v>
      </c>
      <c r="D31" s="292"/>
      <c r="E31" s="300"/>
      <c r="F31" s="300"/>
    </row>
    <row r="32" spans="1:6" ht="18" customHeight="1" outlineLevel="1">
      <c r="A32" s="292">
        <v>3</v>
      </c>
      <c r="B32" s="293" t="s">
        <v>20</v>
      </c>
      <c r="C32" s="292">
        <v>33</v>
      </c>
      <c r="D32" s="292"/>
      <c r="E32" s="300"/>
      <c r="F32" s="300"/>
    </row>
    <row r="33" spans="1:6" ht="18" customHeight="1" outlineLevel="1">
      <c r="A33" s="292">
        <v>4</v>
      </c>
      <c r="B33" s="293" t="s">
        <v>21</v>
      </c>
      <c r="C33" s="292">
        <v>34</v>
      </c>
      <c r="D33" s="292"/>
      <c r="E33" s="301">
        <v>-7757250888</v>
      </c>
      <c r="F33" s="301">
        <v>-35376963879</v>
      </c>
    </row>
    <row r="34" spans="1:6" ht="18" customHeight="1" outlineLevel="1">
      <c r="A34" s="292">
        <v>5</v>
      </c>
      <c r="B34" s="293" t="s">
        <v>22</v>
      </c>
      <c r="C34" s="292">
        <v>35</v>
      </c>
      <c r="D34" s="292"/>
      <c r="E34" s="300"/>
      <c r="F34" s="300"/>
    </row>
    <row r="35" spans="1:6" s="51" customFormat="1" ht="18" customHeight="1">
      <c r="A35" s="292">
        <v>6</v>
      </c>
      <c r="B35" s="293" t="s">
        <v>480</v>
      </c>
      <c r="C35" s="292">
        <v>36</v>
      </c>
      <c r="D35" s="292"/>
      <c r="E35" s="301"/>
      <c r="F35" s="301"/>
    </row>
    <row r="36" spans="1:6" s="51" customFormat="1" ht="18" customHeight="1" collapsed="1">
      <c r="A36" s="292"/>
      <c r="B36" s="298" t="s">
        <v>23</v>
      </c>
      <c r="C36" s="292">
        <v>40</v>
      </c>
      <c r="D36" s="292"/>
      <c r="E36" s="299">
        <f>SUM(E30:E35)</f>
        <v>-7757250888</v>
      </c>
      <c r="F36" s="299">
        <f>SUM(F30:F35)</f>
        <v>-35376963879</v>
      </c>
    </row>
    <row r="37" spans="1:6" s="51" customFormat="1" ht="18" customHeight="1" collapsed="1">
      <c r="A37" s="297"/>
      <c r="B37" s="298" t="s">
        <v>471</v>
      </c>
      <c r="C37" s="292" t="s">
        <v>24</v>
      </c>
      <c r="D37" s="297"/>
      <c r="E37" s="322">
        <f>E19+E28+E29+E36</f>
        <v>-2180481738</v>
      </c>
      <c r="F37" s="322">
        <f>F19+F28+F29+F36</f>
        <v>-1843073378</v>
      </c>
    </row>
    <row r="38" spans="1:6" ht="18" customHeight="1">
      <c r="A38" s="297"/>
      <c r="B38" s="298" t="s">
        <v>25</v>
      </c>
      <c r="C38" s="292" t="s">
        <v>26</v>
      </c>
      <c r="D38" s="297"/>
      <c r="E38" s="302">
        <v>56678654385</v>
      </c>
      <c r="F38" s="302">
        <v>56276725617</v>
      </c>
    </row>
    <row r="39" spans="1:6" s="51" customFormat="1" ht="18" customHeight="1">
      <c r="A39" s="292"/>
      <c r="B39" s="293" t="s">
        <v>27</v>
      </c>
      <c r="C39" s="292" t="s">
        <v>28</v>
      </c>
      <c r="D39" s="292"/>
      <c r="E39" s="301">
        <v>0</v>
      </c>
      <c r="F39" s="301">
        <v>0</v>
      </c>
    </row>
    <row r="40" spans="1:6" s="51" customFormat="1" ht="18" customHeight="1">
      <c r="A40" s="303"/>
      <c r="B40" s="304" t="s">
        <v>472</v>
      </c>
      <c r="C40" s="305" t="s">
        <v>29</v>
      </c>
      <c r="D40" s="303"/>
      <c r="E40" s="306">
        <f>E38+E37+E39</f>
        <v>54498172647</v>
      </c>
      <c r="F40" s="306">
        <f>F38+F37+F39</f>
        <v>54433652239</v>
      </c>
    </row>
    <row r="41" spans="1:6" s="51" customFormat="1">
      <c r="A41" s="307"/>
      <c r="B41" s="308"/>
      <c r="C41" s="309"/>
      <c r="D41" s="307"/>
      <c r="E41" s="307"/>
      <c r="F41" s="307"/>
    </row>
    <row r="42" spans="1:6">
      <c r="A42" s="58"/>
      <c r="B42" s="313"/>
      <c r="C42" s="365" t="s">
        <v>582</v>
      </c>
      <c r="D42" s="365"/>
      <c r="E42" s="365"/>
      <c r="F42" s="365"/>
    </row>
    <row r="43" spans="1:6">
      <c r="A43" s="314" t="s">
        <v>474</v>
      </c>
      <c r="B43" s="314"/>
      <c r="C43" s="236" t="s">
        <v>442</v>
      </c>
      <c r="D43" s="236"/>
      <c r="E43" s="236"/>
      <c r="F43" s="236"/>
    </row>
    <row r="44" spans="1:6">
      <c r="A44" s="56"/>
      <c r="B44" s="56"/>
      <c r="C44" s="56"/>
      <c r="D44" s="56"/>
      <c r="E44" s="55"/>
      <c r="F44" s="55"/>
    </row>
    <row r="45" spans="1:6">
      <c r="A45" s="56"/>
      <c r="B45" s="56"/>
      <c r="C45" s="56"/>
      <c r="D45" s="56"/>
      <c r="E45" s="55"/>
      <c r="F45" s="55"/>
    </row>
    <row r="46" spans="1:6">
      <c r="A46" s="358" t="s">
        <v>583</v>
      </c>
      <c r="B46" s="356"/>
      <c r="C46" s="356"/>
      <c r="D46" s="356"/>
      <c r="E46" s="357" t="s">
        <v>584</v>
      </c>
      <c r="F46" s="55"/>
    </row>
    <row r="47" spans="1:6">
      <c r="A47" s="56"/>
      <c r="B47" s="56"/>
      <c r="C47" s="56"/>
      <c r="D47" s="56"/>
      <c r="E47" s="55"/>
      <c r="F47" s="55"/>
    </row>
    <row r="48" spans="1:6">
      <c r="A48" s="56"/>
      <c r="B48" s="56"/>
      <c r="C48" s="56"/>
      <c r="D48" s="56"/>
      <c r="E48" s="55"/>
      <c r="F48" s="55"/>
    </row>
    <row r="49" spans="1:6">
      <c r="A49" s="56"/>
      <c r="B49" s="56"/>
      <c r="C49" s="56"/>
      <c r="D49" s="56"/>
      <c r="E49" s="55"/>
      <c r="F49" s="55"/>
    </row>
    <row r="50" spans="1:6">
      <c r="A50" s="390" t="s">
        <v>487</v>
      </c>
      <c r="B50" s="390"/>
      <c r="C50" s="231" t="s">
        <v>497</v>
      </c>
      <c r="D50" s="231"/>
      <c r="E50" s="231"/>
      <c r="F50" s="231"/>
    </row>
    <row r="51" spans="1:6">
      <c r="A51" s="55"/>
      <c r="B51" s="55"/>
      <c r="C51" s="55"/>
      <c r="D51" s="55"/>
      <c r="E51" s="55"/>
      <c r="F51" s="55"/>
    </row>
    <row r="52" spans="1:6">
      <c r="A52" s="55"/>
      <c r="B52" s="55"/>
      <c r="C52" s="55"/>
      <c r="D52" s="55"/>
      <c r="E52" s="55"/>
      <c r="F52" s="55"/>
    </row>
  </sheetData>
  <sheetProtection password="DAF5" sheet="1" objects="1" scenarios="1"/>
  <mergeCells count="10">
    <mergeCell ref="A50:B50"/>
    <mergeCell ref="A7:E7"/>
    <mergeCell ref="C42:F42"/>
    <mergeCell ref="A1:B1"/>
    <mergeCell ref="A2:B2"/>
    <mergeCell ref="A3:B3"/>
    <mergeCell ref="D1:F1"/>
    <mergeCell ref="D2:F2"/>
    <mergeCell ref="D3:F3"/>
    <mergeCell ref="A6:F6"/>
  </mergeCells>
  <phoneticPr fontId="0" type="noConversion"/>
  <printOptions horizontalCentered="1"/>
  <pageMargins left="0.75" right="0" top="0.75" bottom="0.75" header="0.5" footer="0.5"/>
  <pageSetup firstPageNumber="5" orientation="portrait" useFirstPageNumber="1" r:id="rId1"/>
  <headerFooter alignWithMargins="0">
    <oddFooter>&amp;R&amp;P</oddFoot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dimension ref="A1:I260"/>
  <sheetViews>
    <sheetView topLeftCell="A143" workbookViewId="0">
      <selection activeCell="F221" sqref="F221"/>
    </sheetView>
  </sheetViews>
  <sheetFormatPr defaultRowHeight="15"/>
  <cols>
    <col min="1" max="1" width="9.375" style="10" customWidth="1"/>
    <col min="2" max="3" width="9" style="10"/>
    <col min="4" max="4" width="9.875" style="10" customWidth="1"/>
    <col min="5" max="5" width="10.375" style="10" customWidth="1"/>
    <col min="6" max="6" width="10.625" style="10" customWidth="1"/>
    <col min="7" max="7" width="11.875" style="10" bestFit="1" customWidth="1"/>
    <col min="8" max="8" width="9.25" style="10" customWidth="1"/>
    <col min="9" max="9" width="11.5" style="10" customWidth="1"/>
    <col min="10" max="16384" width="9" style="10"/>
  </cols>
  <sheetData>
    <row r="1" spans="1:9" ht="15.75">
      <c r="A1" s="440" t="s">
        <v>193</v>
      </c>
      <c r="B1" s="440"/>
      <c r="C1" s="440"/>
      <c r="D1" s="440"/>
      <c r="E1" s="440"/>
      <c r="F1" s="280"/>
      <c r="G1" s="280" t="s">
        <v>456</v>
      </c>
      <c r="H1" s="280"/>
      <c r="I1" s="280"/>
    </row>
    <row r="2" spans="1:9" ht="15.75">
      <c r="A2" s="123" t="s">
        <v>459</v>
      </c>
      <c r="B2" s="121"/>
      <c r="C2" s="121"/>
      <c r="D2" s="121"/>
      <c r="E2" s="121"/>
      <c r="F2" s="281"/>
      <c r="G2" s="280" t="s">
        <v>567</v>
      </c>
      <c r="H2" s="280"/>
      <c r="I2" s="281"/>
    </row>
    <row r="3" spans="1:9" ht="15.75">
      <c r="A3" s="123" t="s">
        <v>460</v>
      </c>
      <c r="B3" s="121"/>
      <c r="C3" s="121"/>
      <c r="D3" s="121"/>
      <c r="E3" s="121"/>
      <c r="F3" s="121"/>
      <c r="G3" s="442" t="s">
        <v>444</v>
      </c>
      <c r="H3" s="442"/>
      <c r="I3" s="442"/>
    </row>
    <row r="4" spans="1:9" ht="15.75">
      <c r="A4" s="123"/>
      <c r="B4" s="121"/>
      <c r="C4" s="121"/>
      <c r="D4" s="121"/>
      <c r="E4" s="121"/>
      <c r="F4" s="121"/>
      <c r="G4" s="121"/>
      <c r="H4" s="121"/>
      <c r="I4" s="121"/>
    </row>
    <row r="5" spans="1:9" ht="18.75">
      <c r="A5" s="441" t="s">
        <v>568</v>
      </c>
      <c r="B5" s="441"/>
      <c r="C5" s="441"/>
      <c r="D5" s="441"/>
      <c r="E5" s="441"/>
      <c r="F5" s="441"/>
      <c r="G5" s="441"/>
      <c r="H5" s="441"/>
      <c r="I5" s="441"/>
    </row>
    <row r="6" spans="1:9" ht="18.75">
      <c r="A6" s="441"/>
      <c r="B6" s="441"/>
      <c r="C6" s="441"/>
      <c r="D6" s="441"/>
      <c r="E6" s="441"/>
      <c r="F6" s="441"/>
      <c r="G6" s="441"/>
      <c r="H6" s="441"/>
      <c r="I6" s="441"/>
    </row>
    <row r="7" spans="1:9" ht="15.75">
      <c r="A7" s="121"/>
      <c r="B7" s="121"/>
      <c r="C7" s="121"/>
      <c r="D7" s="121"/>
      <c r="E7" s="121"/>
      <c r="F7" s="121"/>
      <c r="G7" s="121"/>
      <c r="H7" s="121"/>
      <c r="I7" s="121"/>
    </row>
    <row r="8" spans="1:9" s="12" customFormat="1" ht="16.5">
      <c r="A8" s="122" t="s">
        <v>194</v>
      </c>
      <c r="B8" s="123"/>
      <c r="C8" s="123"/>
      <c r="D8" s="123"/>
      <c r="E8" s="123"/>
      <c r="F8" s="123"/>
      <c r="G8" s="123"/>
      <c r="H8" s="123"/>
      <c r="I8" s="123"/>
    </row>
    <row r="9" spans="1:9" ht="16.5">
      <c r="A9" s="124" t="s">
        <v>195</v>
      </c>
      <c r="B9" s="124"/>
      <c r="C9" s="124"/>
      <c r="D9" s="124"/>
      <c r="E9" s="124"/>
      <c r="F9" s="124"/>
      <c r="G9" s="124"/>
      <c r="H9" s="124"/>
      <c r="I9" s="124"/>
    </row>
    <row r="10" spans="1:9" ht="16.5">
      <c r="A10" s="397" t="s">
        <v>196</v>
      </c>
      <c r="B10" s="397"/>
      <c r="C10" s="397"/>
      <c r="D10" s="397"/>
      <c r="E10" s="397"/>
      <c r="F10" s="397"/>
      <c r="G10" s="397"/>
      <c r="H10" s="397"/>
      <c r="I10" s="397"/>
    </row>
    <row r="11" spans="1:9" ht="16.5">
      <c r="A11" s="124" t="s">
        <v>197</v>
      </c>
      <c r="B11" s="124"/>
      <c r="C11" s="124"/>
      <c r="D11" s="124"/>
      <c r="E11" s="124"/>
      <c r="F11" s="124"/>
      <c r="G11" s="124"/>
      <c r="H11" s="124"/>
      <c r="I11" s="124"/>
    </row>
    <row r="12" spans="1:9" s="228" customFormat="1" ht="16.5">
      <c r="A12" s="397" t="s">
        <v>198</v>
      </c>
      <c r="B12" s="397"/>
      <c r="C12" s="397"/>
      <c r="D12" s="397"/>
      <c r="E12" s="397"/>
      <c r="F12" s="397"/>
      <c r="G12" s="397"/>
      <c r="H12" s="397"/>
      <c r="I12" s="397"/>
    </row>
    <row r="13" spans="1:9" ht="16.5">
      <c r="A13" s="124" t="s">
        <v>199</v>
      </c>
      <c r="B13" s="124"/>
      <c r="C13" s="124"/>
      <c r="D13" s="124"/>
      <c r="E13" s="124"/>
      <c r="F13" s="124"/>
      <c r="G13" s="124"/>
      <c r="H13" s="124"/>
      <c r="I13" s="124"/>
    </row>
    <row r="14" spans="1:9" s="12" customFormat="1" ht="16.5">
      <c r="A14" s="398" t="s">
        <v>200</v>
      </c>
      <c r="B14" s="398"/>
      <c r="C14" s="398"/>
      <c r="D14" s="398"/>
      <c r="E14" s="398"/>
      <c r="F14" s="398"/>
      <c r="G14" s="123"/>
      <c r="H14" s="123"/>
      <c r="I14" s="123"/>
    </row>
    <row r="15" spans="1:9" ht="16.5">
      <c r="A15" s="397" t="s">
        <v>201</v>
      </c>
      <c r="B15" s="397"/>
      <c r="C15" s="397"/>
      <c r="D15" s="397"/>
      <c r="E15" s="397"/>
      <c r="F15" s="397"/>
      <c r="G15" s="397"/>
      <c r="H15" s="397"/>
      <c r="I15" s="121"/>
    </row>
    <row r="16" spans="1:9" ht="16.5">
      <c r="A16" s="397" t="s">
        <v>202</v>
      </c>
      <c r="B16" s="397"/>
      <c r="C16" s="397"/>
      <c r="D16" s="397"/>
      <c r="E16" s="397"/>
      <c r="F16" s="397"/>
      <c r="G16" s="124"/>
      <c r="H16" s="121"/>
      <c r="I16" s="121"/>
    </row>
    <row r="17" spans="1:9" s="12" customFormat="1" ht="16.5">
      <c r="A17" s="398" t="s">
        <v>203</v>
      </c>
      <c r="B17" s="398"/>
      <c r="C17" s="398"/>
      <c r="D17" s="398"/>
      <c r="E17" s="123"/>
      <c r="F17" s="123"/>
      <c r="G17" s="123"/>
      <c r="H17" s="123"/>
      <c r="I17" s="123"/>
    </row>
    <row r="18" spans="1:9" ht="16.5">
      <c r="A18" s="397" t="s">
        <v>204</v>
      </c>
      <c r="B18" s="397"/>
      <c r="C18" s="397"/>
      <c r="D18" s="397"/>
      <c r="E18" s="397"/>
      <c r="F18" s="397"/>
      <c r="G18" s="124"/>
      <c r="H18" s="124"/>
      <c r="I18" s="124"/>
    </row>
    <row r="19" spans="1:9" ht="16.5">
      <c r="A19" s="228" t="s">
        <v>205</v>
      </c>
      <c r="B19" s="228"/>
      <c r="C19" s="228"/>
      <c r="D19" s="228"/>
      <c r="E19" s="228"/>
      <c r="F19" s="124"/>
      <c r="G19" s="124"/>
      <c r="H19" s="124"/>
      <c r="I19" s="124"/>
    </row>
    <row r="20" spans="1:9" s="12" customFormat="1" ht="16.5">
      <c r="A20" s="397" t="s">
        <v>263</v>
      </c>
      <c r="B20" s="397"/>
      <c r="C20" s="397"/>
      <c r="D20" s="397"/>
      <c r="E20" s="397"/>
      <c r="F20" s="397"/>
      <c r="G20" s="397"/>
      <c r="H20" s="397"/>
      <c r="I20" s="122"/>
    </row>
    <row r="21" spans="1:9" ht="16.5">
      <c r="A21" s="124" t="s">
        <v>206</v>
      </c>
      <c r="B21" s="124"/>
      <c r="C21" s="124"/>
      <c r="D21" s="124"/>
      <c r="E21" s="124"/>
      <c r="F21" s="124"/>
      <c r="G21" s="124"/>
      <c r="H21" s="124"/>
      <c r="I21" s="124"/>
    </row>
    <row r="22" spans="1:9" s="12" customFormat="1" ht="16.5">
      <c r="A22" s="398" t="s">
        <v>264</v>
      </c>
      <c r="B22" s="398"/>
      <c r="C22" s="398"/>
      <c r="D22" s="398"/>
      <c r="E22" s="398"/>
      <c r="F22" s="398"/>
      <c r="G22" s="398"/>
      <c r="H22" s="122"/>
      <c r="I22" s="122"/>
    </row>
    <row r="23" spans="1:9" s="14" customFormat="1" ht="16.5">
      <c r="A23" s="397" t="s">
        <v>207</v>
      </c>
      <c r="B23" s="397"/>
      <c r="C23" s="397"/>
      <c r="D23" s="397"/>
      <c r="E23" s="397"/>
      <c r="F23" s="397"/>
      <c r="G23" s="397"/>
      <c r="H23" s="397"/>
      <c r="I23" s="397"/>
    </row>
    <row r="24" spans="1:9" ht="16.5">
      <c r="A24" s="397" t="s">
        <v>209</v>
      </c>
      <c r="B24" s="397"/>
      <c r="C24" s="397"/>
      <c r="D24" s="397"/>
      <c r="E24" s="397"/>
      <c r="F24" s="397"/>
      <c r="G24" s="397"/>
      <c r="H24" s="397"/>
      <c r="I24" s="397"/>
    </row>
    <row r="25" spans="1:9" ht="16.5">
      <c r="A25" s="228" t="s">
        <v>210</v>
      </c>
      <c r="B25" s="228"/>
      <c r="C25" s="228"/>
      <c r="D25" s="228"/>
      <c r="E25" s="228"/>
      <c r="F25" s="228"/>
      <c r="G25" s="228"/>
      <c r="H25" s="228"/>
      <c r="I25" s="228"/>
    </row>
    <row r="26" spans="1:9" ht="12.75" customHeight="1">
      <c r="A26" s="124" t="s">
        <v>208</v>
      </c>
      <c r="B26" s="124"/>
      <c r="C26" s="124"/>
      <c r="D26" s="124"/>
      <c r="E26" s="124"/>
      <c r="F26" s="124"/>
      <c r="G26" s="124"/>
      <c r="H26" s="124"/>
      <c r="I26" s="124"/>
    </row>
    <row r="27" spans="1:9" s="14" customFormat="1" ht="18.75" customHeight="1">
      <c r="A27" s="397" t="s">
        <v>211</v>
      </c>
      <c r="B27" s="397"/>
      <c r="C27" s="397"/>
      <c r="D27" s="397"/>
      <c r="E27" s="397"/>
      <c r="F27" s="397"/>
      <c r="G27" s="397"/>
      <c r="H27" s="397"/>
      <c r="I27" s="397"/>
    </row>
    <row r="28" spans="1:9" s="14" customFormat="1" ht="16.5">
      <c r="A28" s="397" t="s">
        <v>212</v>
      </c>
      <c r="B28" s="397"/>
      <c r="C28" s="397"/>
      <c r="D28" s="397"/>
      <c r="E28" s="397"/>
      <c r="F28" s="397"/>
      <c r="G28" s="397"/>
      <c r="H28" s="397"/>
      <c r="I28" s="125"/>
    </row>
    <row r="29" spans="1:9" s="14" customFormat="1" ht="16.5">
      <c r="A29" s="397" t="s">
        <v>213</v>
      </c>
      <c r="B29" s="397"/>
      <c r="C29" s="397"/>
      <c r="D29" s="397"/>
      <c r="E29" s="397"/>
      <c r="F29" s="397"/>
      <c r="G29" s="397"/>
      <c r="H29" s="397"/>
      <c r="I29" s="397"/>
    </row>
    <row r="30" spans="1:9" s="14" customFormat="1" ht="16.5">
      <c r="A30" s="397" t="s">
        <v>214</v>
      </c>
      <c r="B30" s="397"/>
      <c r="C30" s="397"/>
      <c r="D30" s="397"/>
      <c r="E30" s="397"/>
      <c r="F30" s="397"/>
      <c r="G30" s="397"/>
      <c r="H30" s="397"/>
      <c r="I30" s="397"/>
    </row>
    <row r="31" spans="1:9" s="14" customFormat="1" ht="16.5">
      <c r="A31" s="397" t="s">
        <v>215</v>
      </c>
      <c r="B31" s="397"/>
      <c r="C31" s="397"/>
      <c r="D31" s="397"/>
      <c r="E31" s="397"/>
      <c r="F31" s="397"/>
      <c r="G31" s="397"/>
      <c r="H31" s="397"/>
      <c r="I31" s="397"/>
    </row>
    <row r="32" spans="1:9" s="14" customFormat="1" ht="16.5">
      <c r="A32" s="124"/>
      <c r="B32" s="125"/>
      <c r="C32" s="125"/>
      <c r="D32" s="125"/>
      <c r="E32" s="125"/>
      <c r="F32" s="125"/>
      <c r="G32" s="125"/>
      <c r="H32" s="125"/>
      <c r="I32" s="125"/>
    </row>
    <row r="33" spans="1:9" s="14" customFormat="1" ht="16.5">
      <c r="A33" s="397" t="s">
        <v>216</v>
      </c>
      <c r="B33" s="397"/>
      <c r="C33" s="397"/>
      <c r="D33" s="397"/>
      <c r="E33" s="397"/>
      <c r="F33" s="397"/>
      <c r="G33" s="397"/>
      <c r="H33" s="397"/>
      <c r="I33" s="397"/>
    </row>
    <row r="34" spans="1:9" ht="16.5">
      <c r="A34" s="397" t="s">
        <v>217</v>
      </c>
      <c r="B34" s="397"/>
      <c r="C34" s="397"/>
      <c r="D34" s="124"/>
      <c r="E34" s="124"/>
      <c r="F34" s="124"/>
      <c r="G34" s="124"/>
      <c r="H34" s="124"/>
      <c r="I34" s="124"/>
    </row>
    <row r="35" spans="1:9" ht="16.5">
      <c r="A35" s="397" t="s">
        <v>218</v>
      </c>
      <c r="B35" s="397"/>
      <c r="C35" s="397"/>
      <c r="D35" s="397"/>
      <c r="E35" s="124"/>
      <c r="F35" s="124"/>
      <c r="G35" s="124"/>
      <c r="H35" s="124"/>
      <c r="I35" s="124"/>
    </row>
    <row r="36" spans="1:9" ht="16.5">
      <c r="A36" s="124"/>
      <c r="B36" s="124"/>
      <c r="C36" s="124"/>
      <c r="D36" s="124"/>
      <c r="E36" s="124"/>
      <c r="F36" s="124"/>
      <c r="G36" s="124"/>
      <c r="H36" s="124"/>
      <c r="I36" s="124"/>
    </row>
    <row r="37" spans="1:9" ht="16.5">
      <c r="A37" s="124" t="s">
        <v>219</v>
      </c>
      <c r="B37" s="124"/>
      <c r="C37" s="124"/>
      <c r="D37" s="124"/>
      <c r="E37" s="124"/>
      <c r="F37" s="124"/>
      <c r="G37" s="124"/>
      <c r="H37" s="124"/>
      <c r="I37" s="124"/>
    </row>
    <row r="38" spans="1:9" ht="16.5">
      <c r="A38" s="397" t="s">
        <v>220</v>
      </c>
      <c r="B38" s="397"/>
      <c r="C38" s="397"/>
      <c r="D38" s="397"/>
      <c r="E38" s="397"/>
      <c r="F38" s="397"/>
      <c r="G38" s="397"/>
      <c r="H38" s="397"/>
      <c r="I38" s="397"/>
    </row>
    <row r="39" spans="1:9" ht="16.5">
      <c r="A39" s="397" t="s">
        <v>221</v>
      </c>
      <c r="B39" s="397"/>
      <c r="C39" s="397"/>
      <c r="D39" s="397"/>
      <c r="E39" s="397"/>
      <c r="F39" s="397"/>
      <c r="G39" s="397"/>
      <c r="H39" s="397"/>
      <c r="I39" s="124"/>
    </row>
    <row r="40" spans="1:9" ht="16.5">
      <c r="A40" s="124"/>
      <c r="B40" s="124"/>
      <c r="C40" s="124"/>
      <c r="D40" s="124"/>
      <c r="E40" s="124"/>
      <c r="F40" s="124"/>
      <c r="G40" s="124"/>
      <c r="H40" s="124"/>
      <c r="I40" s="124"/>
    </row>
    <row r="41" spans="1:9" s="14" customFormat="1" ht="16.5">
      <c r="A41" s="124" t="s">
        <v>222</v>
      </c>
      <c r="B41" s="125"/>
      <c r="C41" s="125"/>
      <c r="D41" s="125"/>
      <c r="E41" s="125"/>
      <c r="F41" s="125"/>
      <c r="G41" s="125"/>
      <c r="H41" s="125"/>
      <c r="I41" s="125"/>
    </row>
    <row r="42" spans="1:9" ht="16.5">
      <c r="A42" s="124" t="s">
        <v>223</v>
      </c>
      <c r="B42" s="124"/>
      <c r="C42" s="124"/>
      <c r="D42" s="124"/>
      <c r="E42" s="124"/>
      <c r="F42" s="124"/>
      <c r="G42" s="124"/>
      <c r="H42" s="124"/>
      <c r="I42" s="124"/>
    </row>
    <row r="43" spans="1:9" ht="16.5">
      <c r="A43" s="124" t="s">
        <v>224</v>
      </c>
      <c r="B43" s="124"/>
      <c r="C43" s="124"/>
      <c r="D43" s="124"/>
      <c r="E43" s="124"/>
      <c r="F43" s="124"/>
      <c r="G43" s="124"/>
      <c r="H43" s="124"/>
      <c r="I43" s="124"/>
    </row>
    <row r="44" spans="1:9" ht="16.5">
      <c r="A44" s="124"/>
      <c r="B44" s="124"/>
      <c r="C44" s="124"/>
      <c r="D44" s="124"/>
      <c r="E44" s="124"/>
      <c r="F44" s="124"/>
      <c r="G44" s="124"/>
      <c r="H44" s="124"/>
      <c r="I44" s="124"/>
    </row>
    <row r="45" spans="1:9" s="14" customFormat="1" ht="16.5">
      <c r="A45" s="124" t="s">
        <v>225</v>
      </c>
      <c r="B45" s="125"/>
      <c r="C45" s="125"/>
      <c r="D45" s="125"/>
      <c r="E45" s="125"/>
      <c r="F45" s="125"/>
      <c r="G45" s="124"/>
      <c r="H45" s="125"/>
      <c r="I45" s="125"/>
    </row>
    <row r="46" spans="1:9" s="14" customFormat="1" ht="16.5">
      <c r="A46" s="431" t="s">
        <v>226</v>
      </c>
      <c r="B46" s="431"/>
      <c r="C46" s="431"/>
      <c r="D46" s="431"/>
      <c r="E46" s="431"/>
      <c r="F46" s="125"/>
      <c r="G46" s="125"/>
      <c r="H46" s="125"/>
      <c r="I46" s="125"/>
    </row>
    <row r="47" spans="1:9" s="14" customFormat="1" ht="16.5">
      <c r="A47" s="124" t="s">
        <v>227</v>
      </c>
      <c r="B47" s="125"/>
      <c r="C47" s="125"/>
      <c r="D47" s="125"/>
      <c r="E47" s="125"/>
      <c r="F47" s="125"/>
      <c r="G47" s="125"/>
      <c r="H47" s="125"/>
      <c r="I47" s="125"/>
    </row>
    <row r="48" spans="1:9" s="14" customFormat="1" ht="16.5">
      <c r="A48" s="124"/>
      <c r="B48" s="125"/>
      <c r="C48" s="125"/>
      <c r="D48" s="125"/>
      <c r="E48" s="124"/>
      <c r="F48" s="125"/>
      <c r="G48" s="125"/>
      <c r="H48" s="125"/>
      <c r="I48" s="125"/>
    </row>
    <row r="49" spans="1:9" s="14" customFormat="1" ht="16.5">
      <c r="A49" s="397" t="s">
        <v>228</v>
      </c>
      <c r="B49" s="397"/>
      <c r="C49" s="397"/>
      <c r="D49" s="397"/>
      <c r="E49" s="397"/>
      <c r="F49" s="397"/>
      <c r="G49" s="125"/>
      <c r="H49" s="125"/>
      <c r="I49" s="125"/>
    </row>
    <row r="50" spans="1:9" s="13" customFormat="1" ht="16.5">
      <c r="A50" s="397" t="s">
        <v>229</v>
      </c>
      <c r="B50" s="397"/>
      <c r="C50" s="397"/>
      <c r="D50" s="397"/>
      <c r="E50" s="397"/>
      <c r="F50" s="397"/>
      <c r="G50" s="397"/>
      <c r="H50" s="124"/>
      <c r="I50" s="124"/>
    </row>
    <row r="51" spans="1:9" s="13" customFormat="1" ht="16.5">
      <c r="A51" s="397" t="s">
        <v>230</v>
      </c>
      <c r="B51" s="397"/>
      <c r="C51" s="397"/>
      <c r="D51" s="397"/>
      <c r="E51" s="397"/>
      <c r="F51" s="397"/>
      <c r="G51" s="124"/>
      <c r="H51" s="124"/>
      <c r="I51" s="124"/>
    </row>
    <row r="52" spans="1:9" s="14" customFormat="1" ht="16.5">
      <c r="A52" s="124"/>
      <c r="B52" s="125"/>
      <c r="C52" s="125"/>
      <c r="D52" s="125"/>
      <c r="E52" s="125"/>
      <c r="F52" s="125"/>
      <c r="G52" s="125"/>
      <c r="H52" s="125"/>
      <c r="I52" s="125"/>
    </row>
    <row r="53" spans="1:9" ht="16.5">
      <c r="A53" s="397" t="s">
        <v>231</v>
      </c>
      <c r="B53" s="397"/>
      <c r="C53" s="397"/>
      <c r="D53" s="397"/>
      <c r="E53" s="397"/>
      <c r="F53" s="397"/>
      <c r="G53" s="397"/>
      <c r="H53" s="124"/>
      <c r="I53" s="124"/>
    </row>
    <row r="54" spans="1:9" ht="16.5">
      <c r="A54" s="124" t="s">
        <v>232</v>
      </c>
      <c r="B54" s="124"/>
      <c r="C54" s="124"/>
      <c r="D54" s="124"/>
      <c r="E54" s="124"/>
      <c r="F54" s="124"/>
      <c r="G54" s="124"/>
      <c r="H54" s="124"/>
      <c r="I54" s="124"/>
    </row>
    <row r="55" spans="1:9" ht="16.5">
      <c r="A55" s="397" t="s">
        <v>233</v>
      </c>
      <c r="B55" s="397"/>
      <c r="C55" s="397"/>
      <c r="D55" s="397"/>
      <c r="E55" s="397"/>
      <c r="F55" s="397"/>
      <c r="G55" s="397"/>
      <c r="H55" s="397"/>
      <c r="I55" s="397"/>
    </row>
    <row r="56" spans="1:9" ht="16.5">
      <c r="A56" s="397" t="s">
        <v>234</v>
      </c>
      <c r="B56" s="397"/>
      <c r="C56" s="397"/>
      <c r="D56" s="397"/>
      <c r="E56" s="397"/>
      <c r="F56" s="124"/>
      <c r="G56" s="124"/>
      <c r="H56" s="124"/>
      <c r="I56" s="124"/>
    </row>
    <row r="57" spans="1:9" ht="16.5">
      <c r="A57" s="397" t="s">
        <v>235</v>
      </c>
      <c r="B57" s="397"/>
      <c r="C57" s="397"/>
      <c r="D57" s="124"/>
      <c r="E57" s="124"/>
      <c r="F57" s="124"/>
      <c r="G57" s="124"/>
      <c r="H57" s="124"/>
      <c r="I57" s="124"/>
    </row>
    <row r="58" spans="1:9" ht="16.5">
      <c r="A58" s="397" t="s">
        <v>236</v>
      </c>
      <c r="B58" s="397"/>
      <c r="C58" s="397"/>
      <c r="D58" s="397"/>
      <c r="E58" s="124"/>
      <c r="F58" s="125"/>
      <c r="G58" s="124"/>
      <c r="H58" s="124"/>
      <c r="I58" s="124"/>
    </row>
    <row r="59" spans="1:9" ht="16.5">
      <c r="A59" s="397" t="s">
        <v>237</v>
      </c>
      <c r="B59" s="397"/>
      <c r="C59" s="397"/>
      <c r="D59" s="397"/>
      <c r="E59" s="397"/>
      <c r="F59" s="397"/>
      <c r="G59" s="397"/>
      <c r="H59" s="397"/>
      <c r="I59" s="124"/>
    </row>
    <row r="60" spans="1:9" ht="16.5">
      <c r="A60" s="397" t="s">
        <v>238</v>
      </c>
      <c r="B60" s="397"/>
      <c r="C60" s="397"/>
      <c r="D60" s="397"/>
      <c r="E60" s="397"/>
      <c r="F60" s="397"/>
      <c r="G60" s="397"/>
      <c r="H60" s="124"/>
      <c r="I60" s="124"/>
    </row>
    <row r="61" spans="1:9" ht="16.5">
      <c r="A61" s="124"/>
      <c r="B61" s="124"/>
      <c r="C61" s="124"/>
      <c r="D61" s="124"/>
      <c r="E61" s="124"/>
      <c r="F61" s="124"/>
      <c r="G61" s="124"/>
      <c r="H61" s="124"/>
      <c r="I61" s="124"/>
    </row>
    <row r="62" spans="1:9" ht="16.5">
      <c r="A62" s="124" t="s">
        <v>239</v>
      </c>
      <c r="B62" s="124"/>
      <c r="C62" s="124"/>
      <c r="D62" s="124"/>
      <c r="E62" s="124"/>
      <c r="F62" s="124"/>
      <c r="G62" s="124"/>
      <c r="H62" s="124"/>
      <c r="I62" s="124"/>
    </row>
    <row r="63" spans="1:9" ht="16.5">
      <c r="A63" s="124"/>
      <c r="B63" s="124"/>
      <c r="C63" s="124"/>
      <c r="D63" s="124"/>
      <c r="E63" s="124"/>
      <c r="F63" s="124"/>
      <c r="G63" s="124"/>
      <c r="H63" s="124"/>
      <c r="I63" s="124"/>
    </row>
    <row r="64" spans="1:9" ht="16.5">
      <c r="A64" s="397" t="s">
        <v>240</v>
      </c>
      <c r="B64" s="397"/>
      <c r="C64" s="397"/>
      <c r="D64" s="397"/>
      <c r="E64" s="397"/>
      <c r="F64" s="124"/>
      <c r="G64" s="124"/>
      <c r="H64" s="124"/>
      <c r="I64" s="124"/>
    </row>
    <row r="65" spans="1:9" ht="16.5">
      <c r="A65" s="397" t="s">
        <v>241</v>
      </c>
      <c r="B65" s="397"/>
      <c r="C65" s="397"/>
      <c r="D65" s="397"/>
      <c r="E65" s="397"/>
      <c r="F65" s="397"/>
      <c r="G65" s="397"/>
      <c r="H65" s="124"/>
      <c r="I65" s="124"/>
    </row>
    <row r="66" spans="1:9" ht="16.5">
      <c r="A66" s="397" t="s">
        <v>242</v>
      </c>
      <c r="B66" s="397"/>
      <c r="C66" s="397"/>
      <c r="D66" s="397"/>
      <c r="E66" s="397"/>
      <c r="F66" s="397"/>
      <c r="G66" s="397"/>
      <c r="H66" s="397"/>
      <c r="I66" s="124"/>
    </row>
    <row r="67" spans="1:9" ht="16.5">
      <c r="A67" s="397" t="s">
        <v>243</v>
      </c>
      <c r="B67" s="397"/>
      <c r="C67" s="397"/>
      <c r="D67" s="397"/>
      <c r="E67" s="397"/>
      <c r="F67" s="397"/>
      <c r="G67" s="397"/>
      <c r="H67" s="397"/>
      <c r="I67" s="124"/>
    </row>
    <row r="68" spans="1:9" ht="16.5">
      <c r="A68" s="397" t="s">
        <v>244</v>
      </c>
      <c r="B68" s="397"/>
      <c r="C68" s="397"/>
      <c r="D68" s="397"/>
      <c r="E68" s="397"/>
      <c r="F68" s="397"/>
      <c r="G68" s="397"/>
      <c r="H68" s="397"/>
      <c r="I68" s="124"/>
    </row>
    <row r="69" spans="1:9" ht="16.5">
      <c r="A69" s="124"/>
      <c r="B69" s="124"/>
      <c r="C69" s="124"/>
      <c r="D69" s="124"/>
      <c r="E69" s="124"/>
      <c r="F69" s="124"/>
      <c r="G69" s="124"/>
      <c r="H69" s="124"/>
      <c r="I69" s="124"/>
    </row>
    <row r="70" spans="1:9" ht="16.5">
      <c r="A70" s="124" t="s">
        <v>245</v>
      </c>
      <c r="B70" s="124"/>
      <c r="C70" s="124"/>
      <c r="D70" s="124"/>
      <c r="E70" s="124"/>
      <c r="F70" s="124"/>
      <c r="G70" s="124"/>
      <c r="H70" s="124"/>
      <c r="I70" s="124"/>
    </row>
    <row r="71" spans="1:9" ht="16.5">
      <c r="A71" s="124" t="s">
        <v>246</v>
      </c>
      <c r="B71" s="124"/>
      <c r="C71" s="124"/>
      <c r="D71" s="124"/>
      <c r="E71" s="124"/>
      <c r="F71" s="124"/>
      <c r="G71" s="124"/>
      <c r="H71" s="124"/>
      <c r="I71" s="124"/>
    </row>
    <row r="72" spans="1:9" ht="16.5">
      <c r="A72" s="397" t="s">
        <v>247</v>
      </c>
      <c r="B72" s="397"/>
      <c r="C72" s="397"/>
      <c r="D72" s="397"/>
      <c r="E72" s="397"/>
      <c r="F72" s="397"/>
      <c r="G72" s="124"/>
      <c r="H72" s="124"/>
      <c r="I72" s="124"/>
    </row>
    <row r="73" spans="1:9" ht="16.5">
      <c r="A73" s="124"/>
      <c r="B73" s="124"/>
      <c r="C73" s="124"/>
      <c r="D73" s="124"/>
      <c r="E73" s="124"/>
      <c r="F73" s="124"/>
      <c r="G73" s="124"/>
      <c r="H73" s="124"/>
      <c r="I73" s="124"/>
    </row>
    <row r="74" spans="1:9" ht="16.5">
      <c r="A74" s="397" t="s">
        <v>248</v>
      </c>
      <c r="B74" s="397"/>
      <c r="C74" s="397"/>
      <c r="D74" s="397"/>
      <c r="E74" s="397"/>
      <c r="F74" s="397"/>
      <c r="G74" s="124"/>
      <c r="H74" s="124"/>
      <c r="I74" s="124"/>
    </row>
    <row r="75" spans="1:9" ht="16.5">
      <c r="A75" s="124"/>
      <c r="B75" s="124"/>
      <c r="C75" s="124"/>
      <c r="D75" s="124"/>
      <c r="E75" s="124"/>
      <c r="F75" s="124"/>
      <c r="G75" s="124"/>
      <c r="H75" s="124"/>
      <c r="I75" s="124"/>
    </row>
    <row r="76" spans="1:9" ht="16.5">
      <c r="A76" s="397" t="s">
        <v>249</v>
      </c>
      <c r="B76" s="397"/>
      <c r="C76" s="397"/>
      <c r="D76" s="397"/>
      <c r="E76" s="397"/>
      <c r="F76" s="397"/>
      <c r="G76" s="397"/>
      <c r="H76" s="397"/>
      <c r="I76" s="397"/>
    </row>
    <row r="77" spans="1:9" ht="16.5">
      <c r="A77" s="124" t="s">
        <v>250</v>
      </c>
      <c r="B77" s="124"/>
      <c r="C77" s="124"/>
      <c r="D77" s="124"/>
      <c r="E77" s="124"/>
      <c r="F77" s="124"/>
      <c r="G77" s="124"/>
      <c r="H77" s="124"/>
      <c r="I77" s="124"/>
    </row>
    <row r="78" spans="1:9" ht="16.5">
      <c r="A78" s="124"/>
      <c r="B78" s="124"/>
      <c r="C78" s="124"/>
      <c r="D78" s="124"/>
      <c r="E78" s="124"/>
      <c r="F78" s="124"/>
      <c r="G78" s="124"/>
      <c r="H78" s="124"/>
      <c r="I78" s="124"/>
    </row>
    <row r="79" spans="1:9" ht="16.5">
      <c r="A79" s="397" t="s">
        <v>251</v>
      </c>
      <c r="B79" s="397"/>
      <c r="C79" s="397"/>
      <c r="D79" s="397"/>
      <c r="E79" s="397"/>
      <c r="F79" s="397"/>
      <c r="G79" s="124"/>
      <c r="H79" s="124"/>
      <c r="I79" s="124"/>
    </row>
    <row r="80" spans="1:9" ht="16.5">
      <c r="A80" s="124"/>
      <c r="B80" s="124"/>
      <c r="C80" s="124"/>
      <c r="D80" s="124"/>
      <c r="E80" s="124"/>
      <c r="F80" s="124"/>
      <c r="G80" s="124"/>
      <c r="H80" s="124"/>
      <c r="I80" s="124"/>
    </row>
    <row r="81" spans="1:9" ht="16.5">
      <c r="A81" s="397" t="s">
        <v>252</v>
      </c>
      <c r="B81" s="397"/>
      <c r="C81" s="397"/>
      <c r="D81" s="397"/>
      <c r="E81" s="397"/>
      <c r="F81" s="397"/>
      <c r="G81" s="397"/>
      <c r="H81" s="397"/>
      <c r="I81" s="397"/>
    </row>
    <row r="82" spans="1:9" ht="16.5">
      <c r="A82" s="124"/>
      <c r="B82" s="124"/>
      <c r="C82" s="124"/>
      <c r="D82" s="124"/>
      <c r="E82" s="124"/>
      <c r="F82" s="124"/>
      <c r="G82" s="124"/>
      <c r="H82" s="124"/>
      <c r="I82" s="124"/>
    </row>
    <row r="83" spans="1:9" ht="16.5">
      <c r="A83" s="397" t="s">
        <v>253</v>
      </c>
      <c r="B83" s="397"/>
      <c r="C83" s="397"/>
      <c r="D83" s="397"/>
      <c r="E83" s="397"/>
      <c r="F83" s="397"/>
      <c r="G83" s="397"/>
      <c r="H83" s="397"/>
      <c r="I83" s="124"/>
    </row>
    <row r="84" spans="1:9" ht="16.5">
      <c r="A84" s="124"/>
      <c r="B84" s="124"/>
      <c r="C84" s="124"/>
      <c r="D84" s="124"/>
      <c r="E84" s="124"/>
      <c r="F84" s="124"/>
      <c r="G84" s="124"/>
      <c r="H84" s="124"/>
      <c r="I84" s="124"/>
    </row>
    <row r="85" spans="1:9" ht="16.5">
      <c r="A85" s="397" t="s">
        <v>254</v>
      </c>
      <c r="B85" s="397"/>
      <c r="C85" s="397"/>
      <c r="D85" s="397"/>
      <c r="E85" s="397"/>
      <c r="F85" s="124"/>
      <c r="G85" s="124"/>
      <c r="H85" s="124"/>
      <c r="I85" s="124"/>
    </row>
    <row r="86" spans="1:9" ht="16.5">
      <c r="A86" s="397" t="s">
        <v>255</v>
      </c>
      <c r="B86" s="397"/>
      <c r="C86" s="397"/>
      <c r="D86" s="397"/>
      <c r="E86" s="397"/>
      <c r="F86" s="397"/>
      <c r="G86" s="124"/>
      <c r="H86" s="124"/>
      <c r="I86" s="124"/>
    </row>
    <row r="87" spans="1:9" ht="16.5">
      <c r="A87" s="397" t="s">
        <v>256</v>
      </c>
      <c r="B87" s="397"/>
      <c r="C87" s="397"/>
      <c r="D87" s="397"/>
      <c r="E87" s="124"/>
      <c r="F87" s="124"/>
      <c r="G87" s="124"/>
      <c r="H87" s="124"/>
      <c r="I87" s="124"/>
    </row>
    <row r="88" spans="1:9" ht="16.5">
      <c r="A88" s="397" t="s">
        <v>257</v>
      </c>
      <c r="B88" s="397"/>
      <c r="C88" s="397"/>
      <c r="D88" s="397"/>
      <c r="E88" s="397"/>
      <c r="F88" s="397"/>
      <c r="G88" s="397"/>
      <c r="H88" s="124"/>
      <c r="I88" s="124"/>
    </row>
    <row r="89" spans="1:9" ht="16.5">
      <c r="A89" s="124"/>
      <c r="B89" s="124"/>
      <c r="C89" s="124"/>
      <c r="D89" s="124"/>
      <c r="E89" s="124"/>
      <c r="F89" s="124"/>
      <c r="G89" s="124"/>
      <c r="H89" s="124"/>
      <c r="I89" s="124"/>
    </row>
    <row r="90" spans="1:9" ht="16.5">
      <c r="A90" s="397" t="s">
        <v>258</v>
      </c>
      <c r="B90" s="397"/>
      <c r="C90" s="397"/>
      <c r="D90" s="397"/>
      <c r="E90" s="397"/>
      <c r="F90" s="397"/>
      <c r="G90" s="124"/>
      <c r="H90" s="124"/>
      <c r="I90" s="124"/>
    </row>
    <row r="91" spans="1:9" ht="16.5">
      <c r="A91" s="124" t="s">
        <v>259</v>
      </c>
      <c r="B91" s="124"/>
      <c r="C91" s="124"/>
      <c r="D91" s="124"/>
      <c r="E91" s="124"/>
      <c r="F91" s="124"/>
      <c r="G91" s="124"/>
      <c r="H91" s="124"/>
      <c r="I91" s="124"/>
    </row>
    <row r="92" spans="1:9" ht="16.5">
      <c r="A92" s="124"/>
      <c r="B92" s="124"/>
      <c r="C92" s="124"/>
      <c r="D92" s="124"/>
      <c r="E92" s="124"/>
      <c r="F92" s="124"/>
      <c r="G92" s="124"/>
      <c r="H92" s="124"/>
      <c r="I92" s="124"/>
    </row>
    <row r="93" spans="1:9" ht="16.5">
      <c r="A93" s="124" t="s">
        <v>260</v>
      </c>
      <c r="B93" s="124"/>
      <c r="C93" s="124"/>
      <c r="D93" s="124"/>
      <c r="E93" s="124"/>
      <c r="F93" s="124"/>
      <c r="G93" s="124"/>
      <c r="H93" s="124"/>
      <c r="I93" s="124"/>
    </row>
    <row r="94" spans="1:9" ht="16.5">
      <c r="A94" s="124" t="s">
        <v>261</v>
      </c>
      <c r="B94" s="124"/>
      <c r="C94" s="124"/>
      <c r="D94" s="124"/>
      <c r="E94" s="124"/>
      <c r="F94" s="124"/>
      <c r="G94" s="124"/>
      <c r="H94" s="124"/>
      <c r="I94" s="124"/>
    </row>
    <row r="95" spans="1:9" ht="16.5">
      <c r="A95" s="124" t="s">
        <v>262</v>
      </c>
      <c r="B95" s="124"/>
      <c r="C95" s="124"/>
      <c r="D95" s="124"/>
      <c r="E95" s="124"/>
      <c r="F95" s="124"/>
      <c r="G95" s="124"/>
      <c r="H95" s="124"/>
      <c r="I95" s="124"/>
    </row>
    <row r="96" spans="1:9" ht="16.5">
      <c r="A96" s="124"/>
      <c r="B96" s="124"/>
      <c r="C96" s="124"/>
      <c r="D96" s="124"/>
      <c r="E96" s="124"/>
      <c r="F96" s="124"/>
      <c r="G96" s="124"/>
      <c r="H96" s="124"/>
      <c r="I96" s="124"/>
    </row>
    <row r="97" spans="1:9" ht="16.5">
      <c r="A97" s="124"/>
      <c r="B97" s="124"/>
      <c r="C97" s="124"/>
      <c r="D97" s="124"/>
      <c r="E97" s="124"/>
      <c r="F97" s="124"/>
      <c r="G97" s="124"/>
      <c r="H97" s="124"/>
      <c r="I97" s="124"/>
    </row>
    <row r="98" spans="1:9" s="12" customFormat="1" ht="16.5">
      <c r="A98" s="122" t="s">
        <v>265</v>
      </c>
      <c r="B98" s="123"/>
      <c r="C98" s="123"/>
      <c r="D98" s="123"/>
      <c r="E98" s="123"/>
      <c r="F98" s="123"/>
      <c r="G98" s="123"/>
      <c r="H98" s="123"/>
      <c r="I98" s="123"/>
    </row>
    <row r="99" spans="1:9" s="12" customFormat="1" ht="14.25" customHeight="1">
      <c r="A99" s="122"/>
      <c r="B99" s="123"/>
      <c r="C99" s="123"/>
      <c r="D99" s="123"/>
      <c r="E99" s="123"/>
      <c r="F99" s="123"/>
      <c r="G99" s="123"/>
      <c r="H99" s="123"/>
      <c r="I99" s="123"/>
    </row>
    <row r="100" spans="1:9" s="12" customFormat="1" ht="15.75" hidden="1">
      <c r="A100" s="123"/>
      <c r="B100" s="123"/>
      <c r="C100" s="123"/>
      <c r="D100" s="123"/>
      <c r="E100" s="123"/>
      <c r="F100" s="123"/>
      <c r="G100" s="453" t="s">
        <v>0</v>
      </c>
      <c r="H100" s="453"/>
      <c r="I100" s="453"/>
    </row>
    <row r="101" spans="1:9" s="13" customFormat="1" ht="15.75">
      <c r="A101" s="434" t="s">
        <v>2</v>
      </c>
      <c r="B101" s="435"/>
      <c r="C101" s="435"/>
      <c r="D101" s="435"/>
      <c r="E101" s="436"/>
      <c r="F101" s="434" t="s">
        <v>311</v>
      </c>
      <c r="G101" s="436"/>
      <c r="H101" s="451" t="s">
        <v>482</v>
      </c>
      <c r="I101" s="452"/>
    </row>
    <row r="102" spans="1:9" ht="15.75">
      <c r="A102" s="127" t="s">
        <v>267</v>
      </c>
      <c r="B102" s="128"/>
      <c r="C102" s="128"/>
      <c r="D102" s="128"/>
      <c r="E102" s="129"/>
      <c r="F102" s="417"/>
      <c r="G102" s="418"/>
      <c r="H102" s="419"/>
      <c r="I102" s="420"/>
    </row>
    <row r="103" spans="1:9" ht="15.75">
      <c r="A103" s="132" t="s">
        <v>268</v>
      </c>
      <c r="B103" s="133"/>
      <c r="C103" s="133"/>
      <c r="D103" s="133"/>
      <c r="E103" s="133"/>
      <c r="F103" s="421">
        <v>1390697493</v>
      </c>
      <c r="G103" s="422"/>
      <c r="H103" s="421">
        <v>1560388208</v>
      </c>
      <c r="I103" s="422"/>
    </row>
    <row r="104" spans="1:9" ht="15.75">
      <c r="A104" s="132" t="s">
        <v>269</v>
      </c>
      <c r="B104" s="133"/>
      <c r="C104" s="133"/>
      <c r="D104" s="133"/>
      <c r="E104" s="133"/>
      <c r="F104" s="421">
        <v>40107475154</v>
      </c>
      <c r="G104" s="422"/>
      <c r="H104" s="421">
        <v>42118266177</v>
      </c>
      <c r="I104" s="422"/>
    </row>
    <row r="105" spans="1:9" ht="15.75">
      <c r="A105" s="132" t="s">
        <v>270</v>
      </c>
      <c r="B105" s="133"/>
      <c r="C105" s="133"/>
      <c r="D105" s="133"/>
      <c r="E105" s="133"/>
      <c r="F105" s="421"/>
      <c r="G105" s="422"/>
      <c r="H105" s="421"/>
      <c r="I105" s="422"/>
    </row>
    <row r="106" spans="1:9" ht="15.75">
      <c r="A106" s="136" t="s">
        <v>271</v>
      </c>
      <c r="B106" s="137"/>
      <c r="C106" s="137"/>
      <c r="D106" s="137"/>
      <c r="E106" s="137"/>
      <c r="F106" s="425">
        <v>13000000000</v>
      </c>
      <c r="G106" s="426"/>
      <c r="H106" s="425">
        <v>13000000000</v>
      </c>
      <c r="I106" s="426"/>
    </row>
    <row r="107" spans="1:9" s="12" customFormat="1" ht="15.75">
      <c r="A107" s="434" t="s">
        <v>272</v>
      </c>
      <c r="B107" s="435"/>
      <c r="C107" s="435"/>
      <c r="D107" s="435"/>
      <c r="E107" s="436"/>
      <c r="F107" s="427">
        <f>SUM(F103:G106)</f>
        <v>54498172647</v>
      </c>
      <c r="G107" s="428"/>
      <c r="H107" s="427">
        <f>SUM(H103:I106)</f>
        <v>56678654385</v>
      </c>
      <c r="I107" s="428"/>
    </row>
    <row r="108" spans="1:9" s="12" customFormat="1" ht="15.75">
      <c r="A108" s="142" t="s">
        <v>273</v>
      </c>
      <c r="B108" s="143"/>
      <c r="C108" s="143"/>
      <c r="D108" s="143"/>
      <c r="E108" s="144"/>
      <c r="F108" s="447"/>
      <c r="G108" s="448"/>
      <c r="H108" s="447"/>
      <c r="I108" s="448"/>
    </row>
    <row r="109" spans="1:9" s="12" customFormat="1" ht="15.75">
      <c r="A109" s="145" t="s">
        <v>274</v>
      </c>
      <c r="B109" s="146"/>
      <c r="C109" s="146"/>
      <c r="D109" s="146"/>
      <c r="E109" s="147"/>
      <c r="F109" s="432"/>
      <c r="G109" s="433"/>
      <c r="H109" s="432"/>
      <c r="I109" s="433"/>
    </row>
    <row r="110" spans="1:9" s="12" customFormat="1" ht="15.75">
      <c r="A110" s="145" t="s">
        <v>275</v>
      </c>
      <c r="B110" s="146"/>
      <c r="C110" s="146"/>
      <c r="D110" s="146"/>
      <c r="E110" s="147"/>
      <c r="F110" s="421">
        <v>0</v>
      </c>
      <c r="G110" s="422"/>
      <c r="H110" s="421">
        <v>0</v>
      </c>
      <c r="I110" s="422"/>
    </row>
    <row r="111" spans="1:9" s="12" customFormat="1" ht="15.75">
      <c r="A111" s="145" t="s">
        <v>276</v>
      </c>
      <c r="B111" s="146"/>
      <c r="C111" s="146"/>
      <c r="D111" s="146"/>
      <c r="E111" s="147"/>
      <c r="F111" s="432"/>
      <c r="G111" s="433"/>
      <c r="H111" s="432"/>
      <c r="I111" s="433"/>
    </row>
    <row r="112" spans="1:9" s="12" customFormat="1" ht="15.75">
      <c r="A112" s="149"/>
      <c r="B112" s="150"/>
      <c r="C112" s="150"/>
      <c r="D112" s="150"/>
      <c r="E112" s="151"/>
      <c r="F112" s="454"/>
      <c r="G112" s="455"/>
      <c r="H112" s="454"/>
      <c r="I112" s="455"/>
    </row>
    <row r="113" spans="1:9" s="12" customFormat="1" ht="15.75">
      <c r="A113" s="152"/>
      <c r="B113" s="126"/>
      <c r="C113" s="126" t="s">
        <v>272</v>
      </c>
      <c r="D113" s="126"/>
      <c r="E113" s="153"/>
      <c r="F113" s="445">
        <f>F110</f>
        <v>0</v>
      </c>
      <c r="G113" s="446"/>
      <c r="H113" s="427">
        <f>H110</f>
        <v>0</v>
      </c>
      <c r="I113" s="428"/>
    </row>
    <row r="114" spans="1:9" ht="15.75">
      <c r="A114" s="127" t="s">
        <v>277</v>
      </c>
      <c r="B114" s="128"/>
      <c r="C114" s="128"/>
      <c r="D114" s="129"/>
      <c r="E114" s="129"/>
      <c r="F114" s="419"/>
      <c r="G114" s="420"/>
      <c r="H114" s="419"/>
      <c r="I114" s="420"/>
    </row>
    <row r="115" spans="1:9" ht="15.75">
      <c r="A115" s="132" t="s">
        <v>278</v>
      </c>
      <c r="B115" s="133"/>
      <c r="C115" s="133"/>
      <c r="D115" s="133"/>
      <c r="E115" s="133"/>
      <c r="F115" s="443">
        <v>13437157289</v>
      </c>
      <c r="G115" s="444"/>
      <c r="H115" s="421">
        <v>14280723522</v>
      </c>
      <c r="I115" s="422"/>
    </row>
    <row r="116" spans="1:9" ht="15.75">
      <c r="A116" s="132" t="s">
        <v>279</v>
      </c>
      <c r="B116" s="133"/>
      <c r="C116" s="133"/>
      <c r="D116" s="133"/>
      <c r="E116" s="133"/>
      <c r="F116" s="443">
        <v>8521361975</v>
      </c>
      <c r="G116" s="444"/>
      <c r="H116" s="421">
        <v>5033741433</v>
      </c>
      <c r="I116" s="422"/>
    </row>
    <row r="117" spans="1:9" ht="15.75">
      <c r="A117" s="132" t="s">
        <v>280</v>
      </c>
      <c r="B117" s="133"/>
      <c r="C117" s="133"/>
      <c r="D117" s="133"/>
      <c r="E117" s="133"/>
      <c r="F117" s="421"/>
      <c r="G117" s="422"/>
      <c r="H117" s="421"/>
      <c r="I117" s="422"/>
    </row>
    <row r="118" spans="1:9" ht="15.75">
      <c r="A118" s="132" t="s">
        <v>281</v>
      </c>
      <c r="B118" s="133"/>
      <c r="C118" s="133"/>
      <c r="D118" s="133"/>
      <c r="E118" s="133"/>
      <c r="F118" s="421"/>
      <c r="G118" s="422"/>
      <c r="H118" s="421"/>
      <c r="I118" s="422"/>
    </row>
    <row r="119" spans="1:9" ht="15.75">
      <c r="A119" s="132" t="s">
        <v>282</v>
      </c>
      <c r="B119" s="133"/>
      <c r="C119" s="133"/>
      <c r="D119" s="133"/>
      <c r="E119" s="133"/>
      <c r="F119" s="421">
        <f>SUM(F120:F123)</f>
        <v>16946349103</v>
      </c>
      <c r="G119" s="422"/>
      <c r="H119" s="421">
        <f>SUM(H120:I123)</f>
        <v>17314808217</v>
      </c>
      <c r="I119" s="422"/>
    </row>
    <row r="120" spans="1:9" ht="15.75">
      <c r="A120" s="132"/>
      <c r="B120" s="133" t="s">
        <v>283</v>
      </c>
      <c r="C120" s="133"/>
      <c r="D120" s="133"/>
      <c r="E120" s="133"/>
      <c r="F120" s="421">
        <v>4534711396</v>
      </c>
      <c r="G120" s="422"/>
      <c r="H120" s="421">
        <v>4865124501</v>
      </c>
      <c r="I120" s="422"/>
    </row>
    <row r="121" spans="1:9" ht="15.75">
      <c r="A121" s="132"/>
      <c r="B121" s="133" t="s">
        <v>284</v>
      </c>
      <c r="C121" s="133"/>
      <c r="D121" s="133"/>
      <c r="E121" s="133"/>
      <c r="F121" s="421"/>
      <c r="G121" s="422"/>
      <c r="H121" s="421"/>
      <c r="I121" s="422"/>
    </row>
    <row r="122" spans="1:9" ht="15.75">
      <c r="A122" s="132"/>
      <c r="B122" s="133" t="s">
        <v>285</v>
      </c>
      <c r="C122" s="133"/>
      <c r="D122" s="133"/>
      <c r="E122" s="133"/>
      <c r="F122" s="421">
        <v>927230124</v>
      </c>
      <c r="G122" s="422"/>
      <c r="H122" s="421">
        <v>952627124</v>
      </c>
      <c r="I122" s="422"/>
    </row>
    <row r="123" spans="1:9" ht="15.75">
      <c r="A123" s="132"/>
      <c r="B123" s="133" t="s">
        <v>286</v>
      </c>
      <c r="C123" s="133"/>
      <c r="D123" s="133"/>
      <c r="E123" s="133"/>
      <c r="F123" s="421">
        <v>11484407583</v>
      </c>
      <c r="G123" s="422"/>
      <c r="H123" s="421">
        <v>11497056592</v>
      </c>
      <c r="I123" s="422"/>
    </row>
    <row r="124" spans="1:9" ht="15.75">
      <c r="A124" s="132" t="s">
        <v>287</v>
      </c>
      <c r="B124" s="133"/>
      <c r="C124" s="133"/>
      <c r="D124" s="133"/>
      <c r="E124" s="133"/>
      <c r="F124" s="429">
        <v>-521747416</v>
      </c>
      <c r="G124" s="430"/>
      <c r="H124" s="423">
        <v>-521747416</v>
      </c>
      <c r="I124" s="424"/>
    </row>
    <row r="125" spans="1:9" ht="15.75">
      <c r="A125" s="136" t="s">
        <v>288</v>
      </c>
      <c r="B125" s="137"/>
      <c r="C125" s="137"/>
      <c r="D125" s="137"/>
      <c r="E125" s="137"/>
      <c r="F125" s="425"/>
      <c r="G125" s="426"/>
      <c r="H125" s="425"/>
      <c r="I125" s="426"/>
    </row>
    <row r="126" spans="1:9" s="12" customFormat="1" ht="15.75">
      <c r="A126" s="434" t="s">
        <v>272</v>
      </c>
      <c r="B126" s="435"/>
      <c r="C126" s="435"/>
      <c r="D126" s="435"/>
      <c r="E126" s="436"/>
      <c r="F126" s="427">
        <f>SUM(F115:G119)+F124+F125</f>
        <v>38383120951</v>
      </c>
      <c r="G126" s="428"/>
      <c r="H126" s="427">
        <f>SUM(H115:I119)+H124+H125</f>
        <v>36107525756</v>
      </c>
      <c r="I126" s="428"/>
    </row>
    <row r="127" spans="1:9" ht="15.75">
      <c r="A127" s="154"/>
      <c r="B127" s="155" t="s">
        <v>63</v>
      </c>
      <c r="C127" s="155"/>
      <c r="D127" s="155"/>
      <c r="E127" s="155"/>
      <c r="F127" s="156"/>
      <c r="G127" s="156"/>
      <c r="H127" s="157"/>
      <c r="I127" s="158"/>
    </row>
    <row r="128" spans="1:9" s="13" customFormat="1" ht="15.75">
      <c r="A128" s="159" t="s">
        <v>289</v>
      </c>
      <c r="B128" s="160"/>
      <c r="C128" s="160"/>
      <c r="D128" s="133"/>
      <c r="E128" s="133"/>
      <c r="F128" s="417"/>
      <c r="G128" s="418"/>
      <c r="H128" s="419"/>
      <c r="I128" s="420"/>
    </row>
    <row r="129" spans="1:9" s="13" customFormat="1" ht="15.75">
      <c r="A129" s="132" t="s">
        <v>290</v>
      </c>
      <c r="B129" s="133"/>
      <c r="C129" s="133"/>
      <c r="D129" s="133"/>
      <c r="E129" s="133"/>
      <c r="F129" s="421">
        <v>9810987326</v>
      </c>
      <c r="G129" s="422"/>
      <c r="H129" s="421">
        <v>8910928821</v>
      </c>
      <c r="I129" s="422"/>
    </row>
    <row r="130" spans="1:9" s="13" customFormat="1" ht="15.75">
      <c r="A130" s="132" t="s">
        <v>291</v>
      </c>
      <c r="B130" s="133"/>
      <c r="C130" s="133"/>
      <c r="D130" s="133"/>
      <c r="E130" s="133"/>
      <c r="F130" s="421"/>
      <c r="G130" s="422"/>
      <c r="H130" s="421">
        <v>23733861</v>
      </c>
      <c r="I130" s="422"/>
    </row>
    <row r="131" spans="1:9" s="13" customFormat="1" ht="15.75">
      <c r="A131" s="132" t="s">
        <v>292</v>
      </c>
      <c r="B131" s="133"/>
      <c r="C131" s="133"/>
      <c r="D131" s="133"/>
      <c r="E131" s="133"/>
      <c r="F131" s="421"/>
      <c r="G131" s="422"/>
      <c r="H131" s="421"/>
      <c r="I131" s="422"/>
    </row>
    <row r="132" spans="1:9" s="13" customFormat="1" ht="15.75">
      <c r="A132" s="136"/>
      <c r="B132" s="137"/>
      <c r="C132" s="137"/>
      <c r="D132" s="137"/>
      <c r="E132" s="137"/>
      <c r="F132" s="425"/>
      <c r="G132" s="426"/>
      <c r="H132" s="425"/>
      <c r="I132" s="426"/>
    </row>
    <row r="133" spans="1:9" s="12" customFormat="1" ht="15.75">
      <c r="A133" s="434" t="s">
        <v>272</v>
      </c>
      <c r="B133" s="435"/>
      <c r="C133" s="435"/>
      <c r="D133" s="435"/>
      <c r="E133" s="436"/>
      <c r="F133" s="427">
        <f>SUM(F129:G130)</f>
        <v>9810987326</v>
      </c>
      <c r="G133" s="428"/>
      <c r="H133" s="427">
        <f>SUM(H129:I131)</f>
        <v>8934662682</v>
      </c>
      <c r="I133" s="428"/>
    </row>
    <row r="134" spans="1:9" s="12" customFormat="1" ht="15.75">
      <c r="A134" s="161"/>
      <c r="B134" s="119"/>
      <c r="C134" s="119"/>
      <c r="D134" s="119"/>
      <c r="E134" s="119"/>
      <c r="F134" s="162"/>
      <c r="G134" s="162"/>
      <c r="H134" s="162"/>
      <c r="I134" s="141"/>
    </row>
    <row r="135" spans="1:9" ht="15.75">
      <c r="A135" s="127" t="s">
        <v>293</v>
      </c>
      <c r="B135" s="128"/>
      <c r="C135" s="128"/>
      <c r="D135" s="129"/>
      <c r="E135" s="129"/>
      <c r="F135" s="419"/>
      <c r="G135" s="420"/>
      <c r="H135" s="419"/>
      <c r="I135" s="420"/>
    </row>
    <row r="136" spans="1:9" ht="15.75">
      <c r="A136" s="132" t="s">
        <v>294</v>
      </c>
      <c r="B136" s="133"/>
      <c r="C136" s="133"/>
      <c r="D136" s="133"/>
      <c r="E136" s="133"/>
      <c r="F136" s="421"/>
      <c r="G136" s="422"/>
      <c r="H136" s="421"/>
      <c r="I136" s="422"/>
    </row>
    <row r="137" spans="1:9" ht="15.75">
      <c r="A137" s="132" t="s">
        <v>295</v>
      </c>
      <c r="B137" s="133"/>
      <c r="C137" s="133"/>
      <c r="D137" s="133"/>
      <c r="E137" s="133"/>
      <c r="F137" s="421"/>
      <c r="G137" s="422"/>
      <c r="H137" s="421"/>
      <c r="I137" s="422"/>
    </row>
    <row r="138" spans="1:9" ht="15.75">
      <c r="A138" s="132" t="s">
        <v>296</v>
      </c>
      <c r="B138" s="133"/>
      <c r="C138" s="133"/>
      <c r="D138" s="133"/>
      <c r="E138" s="133"/>
      <c r="F138" s="421"/>
      <c r="G138" s="422"/>
      <c r="H138" s="421"/>
      <c r="I138" s="422"/>
    </row>
    <row r="139" spans="1:9" ht="15.75">
      <c r="A139" s="132" t="s">
        <v>297</v>
      </c>
      <c r="B139" s="133"/>
      <c r="C139" s="133"/>
      <c r="D139" s="133"/>
      <c r="E139" s="133"/>
      <c r="F139" s="134"/>
      <c r="G139" s="135"/>
      <c r="H139" s="163"/>
      <c r="I139" s="135"/>
    </row>
    <row r="140" spans="1:9" ht="15.75">
      <c r="A140" s="132" t="s">
        <v>298</v>
      </c>
      <c r="B140" s="133"/>
      <c r="C140" s="133"/>
      <c r="D140" s="133"/>
      <c r="E140" s="133"/>
      <c r="F140" s="432"/>
      <c r="G140" s="433"/>
      <c r="H140" s="432"/>
      <c r="I140" s="433"/>
    </row>
    <row r="141" spans="1:9" ht="15.75">
      <c r="A141" s="132" t="s">
        <v>299</v>
      </c>
      <c r="B141" s="133"/>
      <c r="C141" s="133"/>
      <c r="D141" s="133"/>
      <c r="E141" s="133"/>
      <c r="F141" s="421"/>
      <c r="G141" s="422"/>
      <c r="H141" s="421"/>
      <c r="I141" s="422"/>
    </row>
    <row r="142" spans="1:9" ht="15.75">
      <c r="A142" s="132" t="s">
        <v>300</v>
      </c>
      <c r="B142" s="133"/>
      <c r="C142" s="133"/>
      <c r="D142" s="133"/>
      <c r="E142" s="133"/>
      <c r="F142" s="421"/>
      <c r="G142" s="422"/>
      <c r="H142" s="421"/>
      <c r="I142" s="422"/>
    </row>
    <row r="143" spans="1:9" ht="15.75">
      <c r="A143" s="136" t="s">
        <v>301</v>
      </c>
      <c r="B143" s="137"/>
      <c r="C143" s="137"/>
      <c r="D143" s="137"/>
      <c r="E143" s="137"/>
      <c r="F143" s="425"/>
      <c r="G143" s="426"/>
      <c r="H143" s="425"/>
      <c r="I143" s="426"/>
    </row>
    <row r="144" spans="1:9" s="12" customFormat="1" ht="15.75">
      <c r="A144" s="434" t="s">
        <v>272</v>
      </c>
      <c r="B144" s="435"/>
      <c r="C144" s="435"/>
      <c r="D144" s="435"/>
      <c r="E144" s="436"/>
      <c r="F144" s="427">
        <f>SUM(F136:G143)</f>
        <v>0</v>
      </c>
      <c r="G144" s="428"/>
      <c r="H144" s="427">
        <f>SUM(H136:I143)</f>
        <v>0</v>
      </c>
      <c r="I144" s="428"/>
    </row>
    <row r="145" spans="1:9" s="12" customFormat="1" ht="11.25" hidden="1" customHeight="1">
      <c r="A145" s="120"/>
      <c r="B145" s="119"/>
      <c r="C145" s="119"/>
      <c r="D145" s="119"/>
      <c r="E145" s="119"/>
      <c r="F145" s="162"/>
      <c r="G145" s="162"/>
      <c r="H145" s="162"/>
      <c r="I145" s="141"/>
    </row>
    <row r="146" spans="1:9" ht="15.75" hidden="1" customHeight="1">
      <c r="A146" s="437" t="s">
        <v>43</v>
      </c>
      <c r="B146" s="438"/>
      <c r="C146" s="438"/>
      <c r="D146" s="438"/>
      <c r="E146" s="438"/>
      <c r="F146" s="438"/>
      <c r="G146" s="438"/>
      <c r="H146" s="438"/>
      <c r="I146" s="439"/>
    </row>
    <row r="147" spans="1:9" ht="15" hidden="1" customHeight="1">
      <c r="A147" s="405" t="s">
        <v>44</v>
      </c>
      <c r="B147" s="406"/>
      <c r="C147" s="407"/>
      <c r="D147" s="402" t="s">
        <v>45</v>
      </c>
      <c r="E147" s="402" t="s">
        <v>64</v>
      </c>
      <c r="F147" s="402" t="s">
        <v>65</v>
      </c>
      <c r="G147" s="402" t="s">
        <v>41</v>
      </c>
      <c r="H147" s="402" t="s">
        <v>36</v>
      </c>
      <c r="I147" s="402" t="s">
        <v>37</v>
      </c>
    </row>
    <row r="148" spans="1:9" ht="15" hidden="1" customHeight="1">
      <c r="A148" s="408"/>
      <c r="B148" s="409"/>
      <c r="C148" s="410"/>
      <c r="D148" s="403"/>
      <c r="E148" s="403"/>
      <c r="F148" s="403"/>
      <c r="G148" s="403"/>
      <c r="H148" s="403"/>
      <c r="I148" s="403"/>
    </row>
    <row r="149" spans="1:9" ht="15" hidden="1" customHeight="1">
      <c r="A149" s="411"/>
      <c r="B149" s="412"/>
      <c r="C149" s="413"/>
      <c r="D149" s="404"/>
      <c r="E149" s="404"/>
      <c r="F149" s="404"/>
      <c r="G149" s="404"/>
      <c r="H149" s="404"/>
      <c r="I149" s="404"/>
    </row>
    <row r="150" spans="1:9" ht="15.75" hidden="1" customHeight="1">
      <c r="A150" s="414" t="s">
        <v>66</v>
      </c>
      <c r="B150" s="415"/>
      <c r="C150" s="416"/>
      <c r="D150" s="166"/>
      <c r="E150" s="167"/>
      <c r="F150" s="166"/>
      <c r="G150" s="168"/>
      <c r="H150" s="169"/>
      <c r="I150" s="170"/>
    </row>
    <row r="151" spans="1:9" ht="15.75" hidden="1">
      <c r="A151" s="171" t="s">
        <v>53</v>
      </c>
      <c r="B151" s="172"/>
      <c r="C151" s="172"/>
      <c r="D151" s="173"/>
      <c r="E151" s="174"/>
      <c r="F151" s="173"/>
      <c r="G151" s="175"/>
      <c r="H151" s="176"/>
      <c r="I151" s="177"/>
    </row>
    <row r="152" spans="1:9" ht="15.75" hidden="1">
      <c r="A152" s="178" t="s">
        <v>46</v>
      </c>
      <c r="B152" s="172"/>
      <c r="C152" s="172"/>
      <c r="D152" s="173"/>
      <c r="E152" s="174"/>
      <c r="F152" s="173"/>
      <c r="G152" s="179"/>
      <c r="H152" s="176"/>
      <c r="I152" s="180"/>
    </row>
    <row r="153" spans="1:9" ht="15.75" hidden="1">
      <c r="A153" s="178" t="s">
        <v>47</v>
      </c>
      <c r="B153" s="172"/>
      <c r="C153" s="172"/>
      <c r="D153" s="173"/>
      <c r="E153" s="174"/>
      <c r="F153" s="173"/>
      <c r="G153" s="179"/>
      <c r="H153" s="176"/>
      <c r="I153" s="180"/>
    </row>
    <row r="154" spans="1:9" ht="15.75" hidden="1">
      <c r="A154" s="178" t="s">
        <v>48</v>
      </c>
      <c r="B154" s="172"/>
      <c r="C154" s="172"/>
      <c r="D154" s="173"/>
      <c r="E154" s="174"/>
      <c r="F154" s="173"/>
      <c r="G154" s="179"/>
      <c r="H154" s="176"/>
      <c r="I154" s="180"/>
    </row>
    <row r="155" spans="1:9" ht="15.75" hidden="1">
      <c r="A155" s="178" t="s">
        <v>49</v>
      </c>
      <c r="B155" s="172"/>
      <c r="C155" s="172"/>
      <c r="D155" s="173"/>
      <c r="E155" s="174"/>
      <c r="F155" s="173"/>
      <c r="G155" s="179"/>
      <c r="H155" s="176"/>
      <c r="I155" s="180"/>
    </row>
    <row r="156" spans="1:9" ht="15.75" hidden="1">
      <c r="A156" s="178" t="s">
        <v>50</v>
      </c>
      <c r="B156" s="172"/>
      <c r="C156" s="172"/>
      <c r="D156" s="173"/>
      <c r="E156" s="174"/>
      <c r="F156" s="173"/>
      <c r="G156" s="179"/>
      <c r="H156" s="176"/>
      <c r="I156" s="180"/>
    </row>
    <row r="157" spans="1:9" ht="15.75" hidden="1">
      <c r="A157" s="178" t="s">
        <v>51</v>
      </c>
      <c r="B157" s="172"/>
      <c r="C157" s="172"/>
      <c r="D157" s="173"/>
      <c r="E157" s="174"/>
      <c r="F157" s="173"/>
      <c r="G157" s="179"/>
      <c r="H157" s="176"/>
      <c r="I157" s="180"/>
    </row>
    <row r="158" spans="1:9" ht="15.75" hidden="1">
      <c r="A158" s="171" t="s">
        <v>71</v>
      </c>
      <c r="B158" s="172"/>
      <c r="C158" s="172"/>
      <c r="D158" s="173"/>
      <c r="E158" s="174"/>
      <c r="F158" s="173"/>
      <c r="G158" s="175"/>
      <c r="H158" s="176"/>
      <c r="I158" s="177"/>
    </row>
    <row r="159" spans="1:9" ht="15.75" hidden="1" customHeight="1">
      <c r="A159" s="399" t="s">
        <v>52</v>
      </c>
      <c r="B159" s="400"/>
      <c r="C159" s="401"/>
      <c r="D159" s="173"/>
      <c r="E159" s="174"/>
      <c r="F159" s="173"/>
      <c r="G159" s="179"/>
      <c r="H159" s="176"/>
      <c r="I159" s="177"/>
    </row>
    <row r="160" spans="1:9" ht="15.75" hidden="1">
      <c r="A160" s="171" t="s">
        <v>53</v>
      </c>
      <c r="B160" s="172"/>
      <c r="C160" s="172"/>
      <c r="D160" s="173"/>
      <c r="E160" s="174"/>
      <c r="F160" s="173"/>
      <c r="G160" s="175"/>
      <c r="H160" s="176"/>
      <c r="I160" s="177"/>
    </row>
    <row r="161" spans="1:9" ht="15.75" hidden="1">
      <c r="A161" s="178" t="s">
        <v>82</v>
      </c>
      <c r="B161" s="172"/>
      <c r="C161" s="172"/>
      <c r="D161" s="173"/>
      <c r="E161" s="174"/>
      <c r="F161" s="173"/>
      <c r="G161" s="179"/>
      <c r="H161" s="176"/>
      <c r="I161" s="180"/>
    </row>
    <row r="162" spans="1:9" ht="15.75" hidden="1">
      <c r="A162" s="178" t="s">
        <v>49</v>
      </c>
      <c r="B162" s="172"/>
      <c r="C162" s="172"/>
      <c r="D162" s="173"/>
      <c r="E162" s="174"/>
      <c r="F162" s="173"/>
      <c r="G162" s="179"/>
      <c r="H162" s="176"/>
      <c r="I162" s="180"/>
    </row>
    <row r="163" spans="1:9" ht="15.75" hidden="1">
      <c r="A163" s="178" t="s">
        <v>50</v>
      </c>
      <c r="B163" s="172"/>
      <c r="C163" s="172"/>
      <c r="D163" s="173"/>
      <c r="E163" s="174"/>
      <c r="F163" s="173"/>
      <c r="G163" s="179"/>
      <c r="H163" s="176"/>
      <c r="I163" s="180"/>
    </row>
    <row r="164" spans="1:9" ht="15.75" hidden="1">
      <c r="A164" s="178" t="s">
        <v>51</v>
      </c>
      <c r="B164" s="172"/>
      <c r="C164" s="172"/>
      <c r="D164" s="173"/>
      <c r="E164" s="174"/>
      <c r="F164" s="173"/>
      <c r="G164" s="179"/>
      <c r="H164" s="176"/>
      <c r="I164" s="180"/>
    </row>
    <row r="165" spans="1:9" ht="15.75" hidden="1">
      <c r="A165" s="171" t="s">
        <v>71</v>
      </c>
      <c r="B165" s="172"/>
      <c r="C165" s="172"/>
      <c r="D165" s="173"/>
      <c r="E165" s="174"/>
      <c r="F165" s="173"/>
      <c r="G165" s="175"/>
      <c r="H165" s="176"/>
      <c r="I165" s="177"/>
    </row>
    <row r="166" spans="1:9" ht="15.75" hidden="1" customHeight="1">
      <c r="A166" s="399" t="s">
        <v>67</v>
      </c>
      <c r="B166" s="400"/>
      <c r="C166" s="401"/>
      <c r="D166" s="173"/>
      <c r="E166" s="174"/>
      <c r="F166" s="173"/>
      <c r="G166" s="179"/>
      <c r="H166" s="176"/>
      <c r="I166" s="180"/>
    </row>
    <row r="167" spans="1:9" ht="15.75" hidden="1">
      <c r="A167" s="178" t="s">
        <v>54</v>
      </c>
      <c r="B167" s="172"/>
      <c r="C167" s="172"/>
      <c r="D167" s="173"/>
      <c r="E167" s="174"/>
      <c r="F167" s="173"/>
      <c r="G167" s="175"/>
      <c r="H167" s="176"/>
      <c r="I167" s="177"/>
    </row>
    <row r="168" spans="1:9" ht="15.75" hidden="1">
      <c r="A168" s="181" t="s">
        <v>72</v>
      </c>
      <c r="B168" s="182"/>
      <c r="C168" s="182"/>
      <c r="D168" s="183"/>
      <c r="E168" s="184"/>
      <c r="F168" s="183"/>
      <c r="G168" s="185"/>
      <c r="H168" s="186"/>
      <c r="I168" s="187"/>
    </row>
    <row r="169" spans="1:9" ht="15.75" hidden="1">
      <c r="A169" s="132"/>
      <c r="B169" s="133" t="s">
        <v>59</v>
      </c>
      <c r="C169" s="133"/>
      <c r="D169" s="133"/>
      <c r="E169" s="133"/>
      <c r="F169" s="133"/>
      <c r="G169" s="133"/>
      <c r="H169" s="133"/>
      <c r="I169" s="188"/>
    </row>
    <row r="170" spans="1:9" ht="15.75" hidden="1">
      <c r="A170" s="132"/>
      <c r="B170" s="133" t="s">
        <v>55</v>
      </c>
      <c r="C170" s="133"/>
      <c r="D170" s="133"/>
      <c r="E170" s="133"/>
      <c r="F170" s="133"/>
      <c r="G170" s="133"/>
      <c r="H170" s="133"/>
      <c r="I170" s="188"/>
    </row>
    <row r="171" spans="1:9" ht="15.75" hidden="1">
      <c r="A171" s="132"/>
      <c r="B171" s="133" t="s">
        <v>56</v>
      </c>
      <c r="C171" s="133"/>
      <c r="D171" s="133"/>
      <c r="E171" s="133"/>
      <c r="F171" s="133"/>
      <c r="G171" s="133"/>
      <c r="H171" s="133"/>
      <c r="I171" s="188"/>
    </row>
    <row r="172" spans="1:9" ht="15.75" hidden="1">
      <c r="A172" s="132"/>
      <c r="B172" s="133" t="s">
        <v>68</v>
      </c>
      <c r="C172" s="133"/>
      <c r="D172" s="133"/>
      <c r="E172" s="133"/>
      <c r="F172" s="133"/>
      <c r="G172" s="133"/>
      <c r="H172" s="133"/>
      <c r="I172" s="188"/>
    </row>
    <row r="173" spans="1:9" ht="15.75" hidden="1">
      <c r="A173" s="189" t="s">
        <v>57</v>
      </c>
      <c r="B173" s="155"/>
      <c r="C173" s="155"/>
      <c r="D173" s="155"/>
      <c r="E173" s="155"/>
      <c r="F173" s="155"/>
      <c r="G173" s="155"/>
      <c r="H173" s="155"/>
      <c r="I173" s="190"/>
    </row>
    <row r="174" spans="1:9" ht="15" hidden="1" customHeight="1">
      <c r="A174" s="405" t="s">
        <v>44</v>
      </c>
      <c r="B174" s="406"/>
      <c r="C174" s="406"/>
      <c r="D174" s="407"/>
      <c r="E174" s="402" t="s">
        <v>64</v>
      </c>
      <c r="F174" s="402" t="s">
        <v>65</v>
      </c>
      <c r="G174" s="402" t="s">
        <v>41</v>
      </c>
      <c r="H174" s="402" t="s">
        <v>36</v>
      </c>
      <c r="I174" s="402" t="s">
        <v>37</v>
      </c>
    </row>
    <row r="175" spans="1:9" ht="15" hidden="1" customHeight="1">
      <c r="A175" s="408"/>
      <c r="B175" s="409"/>
      <c r="C175" s="409"/>
      <c r="D175" s="410"/>
      <c r="E175" s="403"/>
      <c r="F175" s="403"/>
      <c r="G175" s="403"/>
      <c r="H175" s="403"/>
      <c r="I175" s="403"/>
    </row>
    <row r="176" spans="1:9" ht="15" hidden="1" customHeight="1">
      <c r="A176" s="411"/>
      <c r="B176" s="412"/>
      <c r="C176" s="412"/>
      <c r="D176" s="413"/>
      <c r="E176" s="404"/>
      <c r="F176" s="404"/>
      <c r="G176" s="404"/>
      <c r="H176" s="404"/>
      <c r="I176" s="404"/>
    </row>
    <row r="177" spans="1:9" ht="15.75" hidden="1" customHeight="1">
      <c r="A177" s="414" t="s">
        <v>70</v>
      </c>
      <c r="B177" s="415"/>
      <c r="C177" s="415"/>
      <c r="D177" s="191"/>
      <c r="E177" s="166"/>
      <c r="F177" s="166"/>
      <c r="G177" s="169"/>
      <c r="H177" s="169"/>
      <c r="I177" s="169"/>
    </row>
    <row r="178" spans="1:9" ht="15.75" hidden="1">
      <c r="A178" s="171" t="s">
        <v>53</v>
      </c>
      <c r="B178" s="172"/>
      <c r="C178" s="172"/>
      <c r="D178" s="174"/>
      <c r="E178" s="173"/>
      <c r="F178" s="174"/>
      <c r="G178" s="192"/>
      <c r="H178" s="176"/>
      <c r="I178" s="177"/>
    </row>
    <row r="179" spans="1:9" ht="15.75" hidden="1">
      <c r="A179" s="178" t="s">
        <v>46</v>
      </c>
      <c r="B179" s="172"/>
      <c r="C179" s="172"/>
      <c r="D179" s="174"/>
      <c r="E179" s="173"/>
      <c r="F179" s="174"/>
      <c r="G179" s="176"/>
      <c r="H179" s="176"/>
      <c r="I179" s="180"/>
    </row>
    <row r="180" spans="1:9" ht="15.75" hidden="1">
      <c r="A180" s="178" t="s">
        <v>47</v>
      </c>
      <c r="B180" s="172"/>
      <c r="C180" s="172"/>
      <c r="D180" s="174"/>
      <c r="E180" s="173"/>
      <c r="F180" s="174"/>
      <c r="G180" s="176"/>
      <c r="H180" s="176"/>
      <c r="I180" s="180"/>
    </row>
    <row r="181" spans="1:9" ht="15.75" hidden="1">
      <c r="A181" s="178" t="s">
        <v>48</v>
      </c>
      <c r="B181" s="172"/>
      <c r="C181" s="172"/>
      <c r="D181" s="174"/>
      <c r="E181" s="173"/>
      <c r="F181" s="174"/>
      <c r="G181" s="176"/>
      <c r="H181" s="176"/>
      <c r="I181" s="180"/>
    </row>
    <row r="182" spans="1:9" ht="15.75" hidden="1">
      <c r="A182" s="178" t="s">
        <v>49</v>
      </c>
      <c r="B182" s="172"/>
      <c r="C182" s="172"/>
      <c r="D182" s="174"/>
      <c r="E182" s="173"/>
      <c r="F182" s="174"/>
      <c r="G182" s="176"/>
      <c r="H182" s="176"/>
      <c r="I182" s="180"/>
    </row>
    <row r="183" spans="1:9" ht="15.75" hidden="1">
      <c r="A183" s="178" t="s">
        <v>50</v>
      </c>
      <c r="B183" s="172"/>
      <c r="C183" s="172"/>
      <c r="D183" s="174"/>
      <c r="E183" s="173"/>
      <c r="F183" s="174"/>
      <c r="G183" s="176"/>
      <c r="H183" s="176"/>
      <c r="I183" s="180"/>
    </row>
    <row r="184" spans="1:9" ht="15.75" hidden="1">
      <c r="A184" s="178" t="s">
        <v>51</v>
      </c>
      <c r="B184" s="172"/>
      <c r="C184" s="172"/>
      <c r="D184" s="174"/>
      <c r="E184" s="173"/>
      <c r="F184" s="174"/>
      <c r="G184" s="176"/>
      <c r="H184" s="176"/>
      <c r="I184" s="180"/>
    </row>
    <row r="185" spans="1:9" ht="15.75" hidden="1">
      <c r="A185" s="171" t="s">
        <v>71</v>
      </c>
      <c r="B185" s="172"/>
      <c r="C185" s="172"/>
      <c r="D185" s="174"/>
      <c r="E185" s="173"/>
      <c r="F185" s="174"/>
      <c r="G185" s="192"/>
      <c r="H185" s="176"/>
      <c r="I185" s="177"/>
    </row>
    <row r="186" spans="1:9" ht="15.75" hidden="1" customHeight="1">
      <c r="A186" s="399" t="s">
        <v>52</v>
      </c>
      <c r="B186" s="400"/>
      <c r="C186" s="400"/>
      <c r="D186" s="174"/>
      <c r="E186" s="173"/>
      <c r="F186" s="174"/>
      <c r="G186" s="176"/>
      <c r="H186" s="176"/>
      <c r="I186" s="177"/>
    </row>
    <row r="187" spans="1:9" ht="15.75" hidden="1">
      <c r="A187" s="171" t="s">
        <v>53</v>
      </c>
      <c r="B187" s="172"/>
      <c r="C187" s="172"/>
      <c r="D187" s="174"/>
      <c r="E187" s="173"/>
      <c r="F187" s="174"/>
      <c r="G187" s="192"/>
      <c r="H187" s="176"/>
      <c r="I187" s="177"/>
    </row>
    <row r="188" spans="1:9" ht="15.75" hidden="1">
      <c r="A188" s="178" t="s">
        <v>82</v>
      </c>
      <c r="B188" s="172"/>
      <c r="C188" s="172"/>
      <c r="D188" s="174"/>
      <c r="E188" s="173"/>
      <c r="F188" s="174"/>
      <c r="G188" s="176"/>
      <c r="H188" s="176"/>
      <c r="I188" s="180"/>
    </row>
    <row r="189" spans="1:9" ht="15.75" hidden="1">
      <c r="A189" s="178" t="s">
        <v>49</v>
      </c>
      <c r="B189" s="172"/>
      <c r="C189" s="172"/>
      <c r="D189" s="174"/>
      <c r="E189" s="173"/>
      <c r="F189" s="174"/>
      <c r="G189" s="176"/>
      <c r="H189" s="176"/>
      <c r="I189" s="180"/>
    </row>
    <row r="190" spans="1:9" ht="15.75" hidden="1">
      <c r="A190" s="178" t="s">
        <v>50</v>
      </c>
      <c r="B190" s="172"/>
      <c r="C190" s="172"/>
      <c r="D190" s="174"/>
      <c r="E190" s="173"/>
      <c r="F190" s="174"/>
      <c r="G190" s="176"/>
      <c r="H190" s="176"/>
      <c r="I190" s="180"/>
    </row>
    <row r="191" spans="1:9" ht="15.75" hidden="1">
      <c r="A191" s="178" t="s">
        <v>51</v>
      </c>
      <c r="B191" s="172"/>
      <c r="C191" s="172"/>
      <c r="D191" s="174"/>
      <c r="E191" s="173"/>
      <c r="F191" s="174"/>
      <c r="G191" s="176"/>
      <c r="H191" s="176"/>
      <c r="I191" s="180"/>
    </row>
    <row r="192" spans="1:9" ht="15.75" hidden="1">
      <c r="A192" s="171" t="s">
        <v>71</v>
      </c>
      <c r="B192" s="172"/>
      <c r="C192" s="172"/>
      <c r="D192" s="174"/>
      <c r="E192" s="173"/>
      <c r="F192" s="174"/>
      <c r="G192" s="192"/>
      <c r="H192" s="176"/>
      <c r="I192" s="177"/>
    </row>
    <row r="193" spans="1:9" ht="15.75" hidden="1" customHeight="1">
      <c r="A193" s="399" t="s">
        <v>73</v>
      </c>
      <c r="B193" s="400"/>
      <c r="C193" s="400"/>
      <c r="D193" s="174"/>
      <c r="E193" s="173"/>
      <c r="F193" s="174"/>
      <c r="G193" s="176"/>
      <c r="H193" s="176"/>
      <c r="I193" s="180"/>
    </row>
    <row r="194" spans="1:9" ht="15.75" hidden="1">
      <c r="A194" s="178" t="s">
        <v>54</v>
      </c>
      <c r="B194" s="172"/>
      <c r="C194" s="172"/>
      <c r="D194" s="174"/>
      <c r="E194" s="173"/>
      <c r="F194" s="174"/>
      <c r="G194" s="192"/>
      <c r="H194" s="176"/>
      <c r="I194" s="177"/>
    </row>
    <row r="195" spans="1:9" ht="15.75" hidden="1">
      <c r="A195" s="181" t="s">
        <v>72</v>
      </c>
      <c r="B195" s="182"/>
      <c r="C195" s="182"/>
      <c r="D195" s="184"/>
      <c r="E195" s="183"/>
      <c r="F195" s="184"/>
      <c r="G195" s="193"/>
      <c r="H195" s="186"/>
      <c r="I195" s="187"/>
    </row>
    <row r="196" spans="1:9" ht="15.75" hidden="1">
      <c r="A196" s="189" t="s">
        <v>58</v>
      </c>
      <c r="B196" s="155"/>
      <c r="C196" s="155"/>
      <c r="D196" s="155"/>
      <c r="E196" s="155"/>
      <c r="F196" s="155"/>
      <c r="G196" s="155"/>
      <c r="H196" s="155"/>
      <c r="I196" s="190"/>
    </row>
    <row r="197" spans="1:9" ht="15" hidden="1" customHeight="1">
      <c r="A197" s="405" t="s">
        <v>44</v>
      </c>
      <c r="B197" s="406"/>
      <c r="C197" s="407"/>
      <c r="D197" s="402" t="s">
        <v>75</v>
      </c>
      <c r="E197" s="402" t="s">
        <v>76</v>
      </c>
      <c r="F197" s="402" t="s">
        <v>77</v>
      </c>
      <c r="G197" s="402" t="s">
        <v>78</v>
      </c>
      <c r="H197" s="402" t="s">
        <v>79</v>
      </c>
      <c r="I197" s="402" t="s">
        <v>37</v>
      </c>
    </row>
    <row r="198" spans="1:9" ht="15" hidden="1" customHeight="1">
      <c r="A198" s="408"/>
      <c r="B198" s="409"/>
      <c r="C198" s="410"/>
      <c r="D198" s="403"/>
      <c r="E198" s="403"/>
      <c r="F198" s="403"/>
      <c r="G198" s="403"/>
      <c r="H198" s="403"/>
      <c r="I198" s="403"/>
    </row>
    <row r="199" spans="1:9" ht="15" hidden="1" customHeight="1">
      <c r="A199" s="411"/>
      <c r="B199" s="412"/>
      <c r="C199" s="413"/>
      <c r="D199" s="404"/>
      <c r="E199" s="404"/>
      <c r="F199" s="404"/>
      <c r="G199" s="404"/>
      <c r="H199" s="404"/>
      <c r="I199" s="404"/>
    </row>
    <row r="200" spans="1:9" ht="15.75" hidden="1" customHeight="1">
      <c r="A200" s="414" t="s">
        <v>69</v>
      </c>
      <c r="B200" s="415"/>
      <c r="C200" s="416"/>
      <c r="D200" s="166"/>
      <c r="E200" s="167"/>
      <c r="F200" s="166"/>
      <c r="G200" s="168"/>
      <c r="H200" s="169"/>
      <c r="I200" s="170"/>
    </row>
    <row r="201" spans="1:9" ht="15.75" hidden="1">
      <c r="A201" s="171" t="s">
        <v>53</v>
      </c>
      <c r="B201" s="172"/>
      <c r="C201" s="172"/>
      <c r="D201" s="173"/>
      <c r="E201" s="174"/>
      <c r="F201" s="173"/>
      <c r="G201" s="175"/>
      <c r="H201" s="176"/>
      <c r="I201" s="177"/>
    </row>
    <row r="202" spans="1:9" ht="15.75" hidden="1">
      <c r="A202" s="178" t="s">
        <v>46</v>
      </c>
      <c r="B202" s="172"/>
      <c r="C202" s="172"/>
      <c r="D202" s="173"/>
      <c r="E202" s="174"/>
      <c r="F202" s="173"/>
      <c r="G202" s="179"/>
      <c r="H202" s="176"/>
      <c r="I202" s="180"/>
    </row>
    <row r="203" spans="1:9" ht="15.75" hidden="1">
      <c r="A203" s="178" t="s">
        <v>80</v>
      </c>
      <c r="B203" s="172"/>
      <c r="C203" s="172"/>
      <c r="D203" s="173"/>
      <c r="E203" s="174"/>
      <c r="F203" s="173"/>
      <c r="G203" s="179"/>
      <c r="H203" s="176"/>
      <c r="I203" s="180"/>
    </row>
    <row r="204" spans="1:9" ht="15.75" hidden="1">
      <c r="A204" s="178" t="s">
        <v>81</v>
      </c>
      <c r="B204" s="172"/>
      <c r="C204" s="172"/>
      <c r="D204" s="173"/>
      <c r="E204" s="174"/>
      <c r="F204" s="173"/>
      <c r="G204" s="179"/>
      <c r="H204" s="176"/>
      <c r="I204" s="180"/>
    </row>
    <row r="205" spans="1:9" ht="15.75" hidden="1">
      <c r="A205" s="178" t="s">
        <v>48</v>
      </c>
      <c r="B205" s="172"/>
      <c r="C205" s="172"/>
      <c r="D205" s="173"/>
      <c r="E205" s="174"/>
      <c r="F205" s="173"/>
      <c r="G205" s="179"/>
      <c r="H205" s="176"/>
      <c r="I205" s="180"/>
    </row>
    <row r="206" spans="1:9" ht="15.75" hidden="1">
      <c r="A206" s="178" t="s">
        <v>50</v>
      </c>
      <c r="B206" s="172"/>
      <c r="C206" s="172"/>
      <c r="D206" s="173"/>
      <c r="E206" s="174"/>
      <c r="F206" s="173"/>
      <c r="G206" s="179"/>
      <c r="H206" s="176"/>
      <c r="I206" s="180"/>
    </row>
    <row r="207" spans="1:9" ht="15.75" hidden="1">
      <c r="A207" s="171" t="s">
        <v>71</v>
      </c>
      <c r="B207" s="172"/>
      <c r="C207" s="172"/>
      <c r="D207" s="173"/>
      <c r="E207" s="174"/>
      <c r="F207" s="173"/>
      <c r="G207" s="175"/>
      <c r="H207" s="176"/>
      <c r="I207" s="177"/>
    </row>
    <row r="208" spans="1:9" ht="15.75" hidden="1" customHeight="1">
      <c r="A208" s="399" t="s">
        <v>52</v>
      </c>
      <c r="B208" s="400"/>
      <c r="C208" s="401"/>
      <c r="D208" s="173"/>
      <c r="E208" s="174"/>
      <c r="F208" s="173"/>
      <c r="G208" s="179"/>
      <c r="H208" s="176"/>
      <c r="I208" s="177"/>
    </row>
    <row r="209" spans="1:9" ht="15.75" hidden="1">
      <c r="A209" s="171" t="s">
        <v>53</v>
      </c>
      <c r="B209" s="172"/>
      <c r="C209" s="172"/>
      <c r="D209" s="173"/>
      <c r="E209" s="174"/>
      <c r="F209" s="173"/>
      <c r="G209" s="175"/>
      <c r="H209" s="176"/>
      <c r="I209" s="177"/>
    </row>
    <row r="210" spans="1:9" ht="15.75" hidden="1">
      <c r="A210" s="178" t="s">
        <v>82</v>
      </c>
      <c r="B210" s="172"/>
      <c r="C210" s="172"/>
      <c r="D210" s="173"/>
      <c r="E210" s="174"/>
      <c r="F210" s="173"/>
      <c r="G210" s="179"/>
      <c r="H210" s="176"/>
      <c r="I210" s="180"/>
    </row>
    <row r="211" spans="1:9" ht="15.75" hidden="1">
      <c r="A211" s="178" t="s">
        <v>50</v>
      </c>
      <c r="B211" s="172"/>
      <c r="C211" s="172"/>
      <c r="D211" s="173"/>
      <c r="E211" s="174"/>
      <c r="F211" s="173"/>
      <c r="G211" s="179"/>
      <c r="H211" s="176"/>
      <c r="I211" s="180"/>
    </row>
    <row r="212" spans="1:9" ht="15.75" hidden="1">
      <c r="A212" s="178" t="s">
        <v>51</v>
      </c>
      <c r="B212" s="172"/>
      <c r="C212" s="172"/>
      <c r="D212" s="173"/>
      <c r="E212" s="174"/>
      <c r="F212" s="173"/>
      <c r="G212" s="179"/>
      <c r="H212" s="176"/>
      <c r="I212" s="180"/>
    </row>
    <row r="213" spans="1:9" ht="15.75" hidden="1">
      <c r="A213" s="171" t="s">
        <v>71</v>
      </c>
      <c r="B213" s="172"/>
      <c r="C213" s="172"/>
      <c r="D213" s="173"/>
      <c r="E213" s="174"/>
      <c r="F213" s="173"/>
      <c r="G213" s="175"/>
      <c r="H213" s="176"/>
      <c r="I213" s="177"/>
    </row>
    <row r="214" spans="1:9" ht="15.75" hidden="1" customHeight="1">
      <c r="A214" s="399" t="s">
        <v>74</v>
      </c>
      <c r="B214" s="400"/>
      <c r="C214" s="401"/>
      <c r="D214" s="173"/>
      <c r="E214" s="174"/>
      <c r="F214" s="173"/>
      <c r="G214" s="179"/>
      <c r="H214" s="176"/>
      <c r="I214" s="180"/>
    </row>
    <row r="215" spans="1:9" ht="15.75" hidden="1">
      <c r="A215" s="178" t="s">
        <v>54</v>
      </c>
      <c r="B215" s="172"/>
      <c r="C215" s="172"/>
      <c r="D215" s="173"/>
      <c r="E215" s="174"/>
      <c r="F215" s="173"/>
      <c r="G215" s="175"/>
      <c r="H215" s="176"/>
      <c r="I215" s="177"/>
    </row>
    <row r="216" spans="1:9" ht="15.75" hidden="1">
      <c r="A216" s="181" t="s">
        <v>72</v>
      </c>
      <c r="B216" s="182"/>
      <c r="C216" s="182"/>
      <c r="D216" s="183"/>
      <c r="E216" s="184"/>
      <c r="F216" s="183"/>
      <c r="G216" s="185"/>
      <c r="H216" s="186"/>
      <c r="I216" s="187"/>
    </row>
    <row r="217" spans="1:9" ht="15.75" hidden="1">
      <c r="A217" s="194"/>
      <c r="B217" s="195"/>
      <c r="C217" s="195"/>
      <c r="D217" s="196"/>
      <c r="E217" s="196"/>
      <c r="F217" s="196"/>
      <c r="G217" s="197"/>
      <c r="H217" s="198"/>
      <c r="I217" s="199"/>
    </row>
    <row r="218" spans="1:9" ht="15.75">
      <c r="A218" s="189" t="s">
        <v>302</v>
      </c>
      <c r="B218" s="155"/>
      <c r="C218" s="155"/>
      <c r="D218" s="155"/>
      <c r="E218" s="155"/>
      <c r="F218" s="434" t="s">
        <v>311</v>
      </c>
      <c r="G218" s="436"/>
      <c r="H218" s="451" t="s">
        <v>482</v>
      </c>
      <c r="I218" s="452"/>
    </row>
    <row r="219" spans="1:9" ht="15.75">
      <c r="A219" s="200" t="s">
        <v>303</v>
      </c>
      <c r="B219" s="129"/>
      <c r="C219" s="129"/>
      <c r="D219" s="129"/>
      <c r="E219" s="129"/>
      <c r="F219" s="449">
        <v>437991672</v>
      </c>
      <c r="G219" s="450"/>
      <c r="H219" s="449">
        <v>432078072</v>
      </c>
      <c r="I219" s="450"/>
    </row>
    <row r="220" spans="1:9" ht="15.75">
      <c r="A220" s="132" t="s">
        <v>304</v>
      </c>
      <c r="B220" s="133"/>
      <c r="C220" s="133"/>
      <c r="D220" s="133"/>
      <c r="E220" s="133"/>
      <c r="F220" s="132"/>
      <c r="G220" s="133"/>
      <c r="H220" s="132"/>
      <c r="I220" s="188"/>
    </row>
    <row r="221" spans="1:9" ht="18.75" customHeight="1">
      <c r="A221" s="136" t="s">
        <v>305</v>
      </c>
      <c r="B221" s="137"/>
      <c r="C221" s="137"/>
      <c r="D221" s="137"/>
      <c r="E221" s="137"/>
      <c r="F221" s="136"/>
      <c r="G221" s="137"/>
      <c r="H221" s="136"/>
      <c r="I221" s="202"/>
    </row>
    <row r="222" spans="1:9" ht="15" customHeight="1">
      <c r="A222" s="136"/>
      <c r="B222" s="137"/>
      <c r="C222" s="137"/>
      <c r="D222" s="137"/>
      <c r="E222" s="137"/>
      <c r="F222" s="137"/>
      <c r="G222" s="137"/>
      <c r="H222" s="137"/>
      <c r="I222" s="202"/>
    </row>
    <row r="223" spans="1:9" ht="15.75">
      <c r="A223" s="133"/>
      <c r="B223" s="133"/>
      <c r="C223" s="133"/>
      <c r="D223" s="133"/>
      <c r="E223" s="133"/>
      <c r="F223" s="163"/>
      <c r="G223" s="163"/>
      <c r="H223" s="163"/>
      <c r="I223" s="163"/>
    </row>
    <row r="224" spans="1:9" ht="15.75">
      <c r="A224" s="133"/>
      <c r="B224" s="133"/>
      <c r="C224" s="133"/>
      <c r="D224" s="133"/>
      <c r="E224" s="133"/>
      <c r="F224" s="163"/>
      <c r="G224" s="163"/>
      <c r="H224" s="163"/>
      <c r="I224" s="163"/>
    </row>
    <row r="225" spans="1:9" ht="15.75">
      <c r="A225" s="133"/>
      <c r="B225" s="133"/>
      <c r="C225" s="133"/>
      <c r="D225" s="133"/>
      <c r="E225" s="133"/>
      <c r="F225" s="163"/>
      <c r="G225" s="163"/>
      <c r="H225" s="163"/>
      <c r="I225" s="163"/>
    </row>
    <row r="226" spans="1:9" ht="15.75">
      <c r="A226" s="133"/>
      <c r="B226" s="133"/>
      <c r="C226" s="133"/>
      <c r="D226" s="133"/>
      <c r="E226" s="133"/>
      <c r="F226" s="163"/>
      <c r="G226" s="163"/>
      <c r="H226" s="163"/>
      <c r="I226" s="163"/>
    </row>
    <row r="227" spans="1:9" ht="15.75">
      <c r="A227" s="133"/>
      <c r="B227" s="133"/>
      <c r="C227" s="133"/>
      <c r="D227" s="133"/>
      <c r="E227" s="133"/>
      <c r="F227" s="163"/>
      <c r="G227" s="163"/>
      <c r="H227" s="163"/>
      <c r="I227" s="163"/>
    </row>
    <row r="228" spans="1:9" ht="15.75">
      <c r="A228" s="133"/>
      <c r="B228" s="133"/>
      <c r="C228" s="133"/>
      <c r="D228" s="133"/>
      <c r="E228" s="133"/>
      <c r="F228" s="163"/>
      <c r="G228" s="163"/>
      <c r="H228" s="163"/>
      <c r="I228" s="163"/>
    </row>
    <row r="229" spans="1:9" ht="15.75">
      <c r="A229" s="133"/>
      <c r="B229" s="133"/>
      <c r="C229" s="133"/>
      <c r="D229" s="133"/>
      <c r="E229" s="133"/>
      <c r="F229" s="163"/>
      <c r="G229" s="163"/>
      <c r="H229" s="163"/>
      <c r="I229" s="163"/>
    </row>
    <row r="230" spans="1:9" ht="15.75">
      <c r="A230" s="133"/>
      <c r="B230" s="133"/>
      <c r="C230" s="133"/>
      <c r="D230" s="133"/>
      <c r="E230" s="133"/>
      <c r="F230" s="163"/>
      <c r="G230" s="163"/>
      <c r="H230" s="163"/>
      <c r="I230" s="163"/>
    </row>
    <row r="231" spans="1:9" ht="15.75">
      <c r="A231" s="133"/>
      <c r="B231" s="133"/>
      <c r="C231" s="133"/>
      <c r="D231" s="133"/>
      <c r="E231" s="133"/>
      <c r="F231" s="163"/>
      <c r="G231" s="163"/>
      <c r="H231" s="163"/>
      <c r="I231" s="163"/>
    </row>
    <row r="232" spans="1:9" ht="15.75">
      <c r="A232" s="133"/>
      <c r="B232" s="133"/>
      <c r="C232" s="133"/>
      <c r="D232" s="133"/>
      <c r="E232" s="133"/>
      <c r="F232" s="163"/>
      <c r="G232" s="163"/>
      <c r="H232" s="163"/>
      <c r="I232" s="163"/>
    </row>
    <row r="233" spans="1:9">
      <c r="A233" s="21"/>
      <c r="B233" s="21"/>
      <c r="C233" s="21"/>
      <c r="D233" s="21"/>
      <c r="E233" s="21"/>
      <c r="F233" s="27"/>
      <c r="G233" s="27"/>
      <c r="H233" s="27"/>
      <c r="I233" s="27"/>
    </row>
    <row r="234" spans="1:9">
      <c r="A234" s="21"/>
      <c r="B234" s="21"/>
      <c r="C234" s="21"/>
      <c r="D234" s="21"/>
      <c r="E234" s="21"/>
      <c r="F234" s="27"/>
      <c r="G234" s="27"/>
      <c r="H234" s="27"/>
      <c r="I234" s="27"/>
    </row>
    <row r="235" spans="1:9">
      <c r="A235" s="21"/>
      <c r="B235" s="21"/>
      <c r="C235" s="21"/>
      <c r="D235" s="21"/>
      <c r="E235" s="21"/>
      <c r="F235" s="27"/>
      <c r="G235" s="27"/>
      <c r="H235" s="27"/>
      <c r="I235" s="27"/>
    </row>
    <row r="236" spans="1:9">
      <c r="A236" s="21"/>
      <c r="B236" s="21"/>
      <c r="C236" s="21"/>
      <c r="D236" s="21"/>
      <c r="E236" s="21"/>
      <c r="F236" s="27"/>
      <c r="G236" s="27"/>
      <c r="H236" s="27"/>
      <c r="I236" s="27"/>
    </row>
    <row r="237" spans="1:9">
      <c r="A237" s="21"/>
      <c r="B237" s="21"/>
      <c r="C237" s="21"/>
      <c r="D237" s="21"/>
      <c r="E237" s="21"/>
      <c r="F237" s="27"/>
      <c r="G237" s="27"/>
      <c r="H237" s="27"/>
      <c r="I237" s="27"/>
    </row>
    <row r="238" spans="1:9">
      <c r="A238" s="21"/>
      <c r="B238" s="21"/>
      <c r="C238" s="21"/>
      <c r="D238" s="21"/>
      <c r="E238" s="21"/>
      <c r="F238" s="27"/>
      <c r="G238" s="27"/>
      <c r="H238" s="27"/>
      <c r="I238" s="27"/>
    </row>
    <row r="239" spans="1:9">
      <c r="A239" s="21"/>
      <c r="B239" s="21"/>
      <c r="C239" s="21"/>
      <c r="D239" s="21"/>
      <c r="E239" s="21"/>
      <c r="F239" s="27"/>
      <c r="G239" s="27"/>
      <c r="H239" s="27"/>
      <c r="I239" s="27"/>
    </row>
    <row r="240" spans="1:9">
      <c r="A240" s="21"/>
      <c r="B240" s="21"/>
      <c r="C240" s="21"/>
      <c r="D240" s="21"/>
      <c r="E240" s="21"/>
      <c r="F240" s="27"/>
      <c r="G240" s="27"/>
      <c r="H240" s="27"/>
      <c r="I240" s="27"/>
    </row>
    <row r="241" spans="1:9">
      <c r="A241" s="21"/>
      <c r="B241" s="21"/>
      <c r="C241" s="21"/>
      <c r="D241" s="21"/>
      <c r="E241" s="21"/>
      <c r="F241" s="27"/>
      <c r="G241" s="27"/>
      <c r="H241" s="27"/>
      <c r="I241" s="27"/>
    </row>
    <row r="242" spans="1:9">
      <c r="A242" s="21"/>
      <c r="B242" s="21"/>
      <c r="C242" s="21"/>
      <c r="D242" s="21"/>
      <c r="E242" s="21"/>
      <c r="F242" s="27"/>
      <c r="G242" s="27"/>
      <c r="H242" s="27"/>
      <c r="I242" s="27"/>
    </row>
    <row r="243" spans="1:9">
      <c r="A243" s="21"/>
      <c r="B243" s="21"/>
      <c r="C243" s="21"/>
      <c r="D243" s="21"/>
      <c r="E243" s="21"/>
      <c r="F243" s="27"/>
      <c r="G243" s="27"/>
      <c r="H243" s="27"/>
      <c r="I243" s="27"/>
    </row>
    <row r="244" spans="1:9">
      <c r="A244" s="21"/>
      <c r="B244" s="21"/>
      <c r="C244" s="21"/>
      <c r="D244" s="21"/>
      <c r="E244" s="21"/>
      <c r="F244" s="27"/>
      <c r="G244" s="27"/>
      <c r="H244" s="27"/>
      <c r="I244" s="27"/>
    </row>
    <row r="245" spans="1:9">
      <c r="A245" s="21"/>
      <c r="B245" s="21"/>
      <c r="C245" s="21"/>
      <c r="D245" s="21"/>
      <c r="E245" s="21"/>
      <c r="F245" s="27"/>
      <c r="G245" s="27"/>
      <c r="H245" s="27"/>
      <c r="I245" s="27"/>
    </row>
    <row r="246" spans="1:9">
      <c r="A246" s="21"/>
      <c r="B246" s="21"/>
      <c r="C246" s="21"/>
      <c r="D246" s="21"/>
      <c r="E246" s="21"/>
      <c r="F246" s="27"/>
      <c r="G246" s="27"/>
      <c r="H246" s="27"/>
      <c r="I246" s="27"/>
    </row>
    <row r="247" spans="1:9">
      <c r="A247" s="21"/>
      <c r="B247" s="21"/>
      <c r="C247" s="21"/>
      <c r="D247" s="21"/>
      <c r="E247" s="21"/>
      <c r="F247" s="27"/>
      <c r="G247" s="27"/>
      <c r="H247" s="27"/>
      <c r="I247" s="27"/>
    </row>
    <row r="248" spans="1:9">
      <c r="A248" s="21"/>
      <c r="B248" s="21"/>
      <c r="C248" s="21"/>
      <c r="D248" s="21"/>
      <c r="E248" s="21"/>
      <c r="F248" s="27"/>
      <c r="G248" s="27"/>
      <c r="H248" s="27"/>
      <c r="I248" s="27"/>
    </row>
    <row r="249" spans="1:9">
      <c r="A249" s="21"/>
      <c r="B249" s="21"/>
      <c r="C249" s="21"/>
      <c r="D249" s="21"/>
      <c r="E249" s="21"/>
      <c r="F249" s="27"/>
      <c r="G249" s="27"/>
      <c r="H249" s="27"/>
      <c r="I249" s="27"/>
    </row>
    <row r="250" spans="1:9">
      <c r="A250" s="21"/>
      <c r="B250" s="21"/>
      <c r="C250" s="21"/>
      <c r="D250" s="21"/>
      <c r="E250" s="21"/>
      <c r="F250" s="27"/>
      <c r="G250" s="27"/>
      <c r="H250" s="27"/>
      <c r="I250" s="27"/>
    </row>
    <row r="251" spans="1:9">
      <c r="A251" s="21"/>
      <c r="B251" s="21"/>
      <c r="C251" s="21"/>
      <c r="D251" s="21"/>
      <c r="E251" s="21"/>
      <c r="F251" s="27"/>
      <c r="G251" s="27"/>
      <c r="H251" s="27"/>
      <c r="I251" s="27"/>
    </row>
    <row r="252" spans="1:9">
      <c r="A252" s="21"/>
      <c r="B252" s="21"/>
      <c r="C252" s="21"/>
      <c r="D252" s="21"/>
      <c r="E252" s="21"/>
      <c r="F252" s="27"/>
      <c r="G252" s="27"/>
      <c r="H252" s="27"/>
      <c r="I252" s="27"/>
    </row>
    <row r="253" spans="1:9">
      <c r="A253" s="21"/>
      <c r="B253" s="21"/>
      <c r="C253" s="21"/>
      <c r="D253" s="21"/>
      <c r="E253" s="21"/>
      <c r="F253" s="27"/>
      <c r="G253" s="27"/>
      <c r="H253" s="27"/>
      <c r="I253" s="27"/>
    </row>
    <row r="254" spans="1:9">
      <c r="A254" s="21"/>
      <c r="B254" s="21"/>
      <c r="C254" s="21"/>
      <c r="D254" s="21"/>
      <c r="E254" s="21"/>
      <c r="F254" s="27"/>
      <c r="G254" s="27"/>
      <c r="H254" s="27"/>
      <c r="I254" s="27"/>
    </row>
    <row r="255" spans="1:9">
      <c r="A255" s="31"/>
      <c r="B255" s="31"/>
      <c r="C255" s="31"/>
      <c r="D255" s="31"/>
      <c r="E255" s="31"/>
      <c r="F255" s="32"/>
      <c r="G255" s="32"/>
      <c r="H255" s="32"/>
      <c r="I255" s="32"/>
    </row>
    <row r="256" spans="1:9" ht="15.75">
      <c r="A256" s="33"/>
      <c r="B256" s="34"/>
      <c r="C256" s="34"/>
      <c r="D256" s="34"/>
      <c r="E256" s="34"/>
      <c r="F256" s="35"/>
      <c r="G256" s="35"/>
      <c r="H256" s="35"/>
      <c r="I256" s="35"/>
    </row>
    <row r="257" spans="1:9" ht="15.75">
      <c r="A257" s="26"/>
      <c r="B257" s="21"/>
      <c r="C257" s="21"/>
      <c r="D257" s="21"/>
      <c r="E257" s="21"/>
      <c r="F257" s="27"/>
      <c r="G257" s="27"/>
      <c r="H257" s="27"/>
      <c r="I257" s="27"/>
    </row>
    <row r="258" spans="1:9" ht="15.75">
      <c r="A258" s="26"/>
      <c r="B258" s="21"/>
      <c r="C258" s="21"/>
      <c r="D258" s="21"/>
      <c r="E258" s="21"/>
      <c r="F258" s="27"/>
      <c r="G258" s="27"/>
      <c r="H258" s="27"/>
      <c r="I258" s="27"/>
    </row>
    <row r="259" spans="1:9" ht="15.75">
      <c r="A259" s="26"/>
      <c r="B259" s="21"/>
      <c r="C259" s="21"/>
      <c r="D259" s="21"/>
      <c r="E259" s="21"/>
      <c r="F259" s="27"/>
      <c r="G259" s="27"/>
      <c r="H259" s="27"/>
      <c r="I259" s="27"/>
    </row>
    <row r="260" spans="1:9" ht="15.75">
      <c r="A260" s="26"/>
      <c r="B260" s="21"/>
      <c r="C260" s="21"/>
      <c r="D260" s="21"/>
      <c r="E260" s="21"/>
      <c r="F260" s="27"/>
      <c r="G260" s="27"/>
      <c r="H260" s="27"/>
      <c r="I260" s="27"/>
    </row>
  </sheetData>
  <sheetProtection password="DAF5" sheet="1" objects="1" scenarios="1"/>
  <mergeCells count="174">
    <mergeCell ref="A67:H67"/>
    <mergeCell ref="A68:H68"/>
    <mergeCell ref="A72:F72"/>
    <mergeCell ref="H101:I101"/>
    <mergeCell ref="A107:E107"/>
    <mergeCell ref="G100:I100"/>
    <mergeCell ref="A85:E85"/>
    <mergeCell ref="A86:F86"/>
    <mergeCell ref="F122:G122"/>
    <mergeCell ref="H111:I111"/>
    <mergeCell ref="F111:G111"/>
    <mergeCell ref="A74:F74"/>
    <mergeCell ref="H104:I104"/>
    <mergeCell ref="H107:I107"/>
    <mergeCell ref="A90:F90"/>
    <mergeCell ref="F110:G110"/>
    <mergeCell ref="H106:I106"/>
    <mergeCell ref="H108:I108"/>
    <mergeCell ref="H109:I109"/>
    <mergeCell ref="H110:I110"/>
    <mergeCell ref="H103:I103"/>
    <mergeCell ref="H112:I112"/>
    <mergeCell ref="H113:I113"/>
    <mergeCell ref="F112:G112"/>
    <mergeCell ref="F121:G121"/>
    <mergeCell ref="F143:G143"/>
    <mergeCell ref="A79:F79"/>
    <mergeCell ref="H105:I105"/>
    <mergeCell ref="A87:D87"/>
    <mergeCell ref="A88:G88"/>
    <mergeCell ref="A101:E101"/>
    <mergeCell ref="H102:I102"/>
    <mergeCell ref="A81:I81"/>
    <mergeCell ref="A83:H83"/>
    <mergeCell ref="F102:G102"/>
    <mergeCell ref="F103:G103"/>
    <mergeCell ref="H114:I114"/>
    <mergeCell ref="H123:I123"/>
    <mergeCell ref="H122:I122"/>
    <mergeCell ref="H115:I115"/>
    <mergeCell ref="F119:G119"/>
    <mergeCell ref="F120:G120"/>
    <mergeCell ref="F125:G125"/>
    <mergeCell ref="F126:G126"/>
    <mergeCell ref="H136:I136"/>
    <mergeCell ref="H135:I135"/>
    <mergeCell ref="H128:I128"/>
    <mergeCell ref="H126:I126"/>
    <mergeCell ref="F219:G219"/>
    <mergeCell ref="H219:I219"/>
    <mergeCell ref="H144:I144"/>
    <mergeCell ref="H143:I143"/>
    <mergeCell ref="H174:H176"/>
    <mergeCell ref="I174:I176"/>
    <mergeCell ref="G197:G199"/>
    <mergeCell ref="H197:H199"/>
    <mergeCell ref="F218:G218"/>
    <mergeCell ref="F147:F149"/>
    <mergeCell ref="G174:G176"/>
    <mergeCell ref="F144:G144"/>
    <mergeCell ref="H218:I218"/>
    <mergeCell ref="I197:I199"/>
    <mergeCell ref="F197:F199"/>
    <mergeCell ref="A1:E1"/>
    <mergeCell ref="A5:I5"/>
    <mergeCell ref="A6:I6"/>
    <mergeCell ref="G3:I3"/>
    <mergeCell ref="A133:E133"/>
    <mergeCell ref="F114:G114"/>
    <mergeCell ref="F129:G129"/>
    <mergeCell ref="A126:E126"/>
    <mergeCell ref="F116:G116"/>
    <mergeCell ref="F117:G117"/>
    <mergeCell ref="F104:G104"/>
    <mergeCell ref="F115:G115"/>
    <mergeCell ref="F113:G113"/>
    <mergeCell ref="F108:G108"/>
    <mergeCell ref="F109:G109"/>
    <mergeCell ref="F101:G101"/>
    <mergeCell ref="A49:F49"/>
    <mergeCell ref="F105:G105"/>
    <mergeCell ref="F106:G106"/>
    <mergeCell ref="F107:G107"/>
    <mergeCell ref="A58:D58"/>
    <mergeCell ref="A76:I76"/>
    <mergeCell ref="A33:I33"/>
    <mergeCell ref="A34:C34"/>
    <mergeCell ref="A177:C177"/>
    <mergeCell ref="A186:C186"/>
    <mergeCell ref="A193:C193"/>
    <mergeCell ref="A146:I146"/>
    <mergeCell ref="A147:C149"/>
    <mergeCell ref="D147:D149"/>
    <mergeCell ref="E147:E149"/>
    <mergeCell ref="H147:H149"/>
    <mergeCell ref="A159:C159"/>
    <mergeCell ref="A166:C166"/>
    <mergeCell ref="A150:C150"/>
    <mergeCell ref="G147:G149"/>
    <mergeCell ref="H125:I125"/>
    <mergeCell ref="I147:I149"/>
    <mergeCell ref="F130:G130"/>
    <mergeCell ref="F131:G131"/>
    <mergeCell ref="F140:G140"/>
    <mergeCell ref="A144:E144"/>
    <mergeCell ref="H138:I138"/>
    <mergeCell ref="H137:I137"/>
    <mergeCell ref="F174:F176"/>
    <mergeCell ref="H141:I141"/>
    <mergeCell ref="H142:I142"/>
    <mergeCell ref="H140:I140"/>
    <mergeCell ref="F138:G138"/>
    <mergeCell ref="F141:G141"/>
    <mergeCell ref="F137:G137"/>
    <mergeCell ref="E174:E176"/>
    <mergeCell ref="A174:D176"/>
    <mergeCell ref="A50:G50"/>
    <mergeCell ref="A31:I31"/>
    <mergeCell ref="A16:F16"/>
    <mergeCell ref="A17:D17"/>
    <mergeCell ref="A18:F18"/>
    <mergeCell ref="A20:H20"/>
    <mergeCell ref="A22:G22"/>
    <mergeCell ref="H116:I116"/>
    <mergeCell ref="F124:G124"/>
    <mergeCell ref="A35:D35"/>
    <mergeCell ref="A38:I38"/>
    <mergeCell ref="A53:G53"/>
    <mergeCell ref="A56:E56"/>
    <mergeCell ref="A39:H39"/>
    <mergeCell ref="A46:E46"/>
    <mergeCell ref="A55:I55"/>
    <mergeCell ref="A51:F51"/>
    <mergeCell ref="A66:H66"/>
    <mergeCell ref="A57:C57"/>
    <mergeCell ref="A59:H59"/>
    <mergeCell ref="A60:G60"/>
    <mergeCell ref="A64:E64"/>
    <mergeCell ref="A65:G65"/>
    <mergeCell ref="F123:G123"/>
    <mergeCell ref="A208:C208"/>
    <mergeCell ref="A214:C214"/>
    <mergeCell ref="E197:E199"/>
    <mergeCell ref="A197:C199"/>
    <mergeCell ref="D197:D199"/>
    <mergeCell ref="A200:C200"/>
    <mergeCell ref="F128:G128"/>
    <mergeCell ref="F135:G135"/>
    <mergeCell ref="H117:I117"/>
    <mergeCell ref="H119:I119"/>
    <mergeCell ref="H118:I118"/>
    <mergeCell ref="H124:I124"/>
    <mergeCell ref="H121:I121"/>
    <mergeCell ref="H120:I120"/>
    <mergeCell ref="F118:G118"/>
    <mergeCell ref="F132:G132"/>
    <mergeCell ref="H129:I129"/>
    <mergeCell ref="H133:I133"/>
    <mergeCell ref="H131:I131"/>
    <mergeCell ref="H132:I132"/>
    <mergeCell ref="H130:I130"/>
    <mergeCell ref="F142:G142"/>
    <mergeCell ref="F136:G136"/>
    <mergeCell ref="F133:G133"/>
    <mergeCell ref="A10:I10"/>
    <mergeCell ref="A12:I12"/>
    <mergeCell ref="A14:F14"/>
    <mergeCell ref="A15:H15"/>
    <mergeCell ref="A28:H28"/>
    <mergeCell ref="A29:I29"/>
    <mergeCell ref="A27:I27"/>
    <mergeCell ref="A30:I30"/>
    <mergeCell ref="A23:I23"/>
    <mergeCell ref="A24:I24"/>
  </mergeCells>
  <phoneticPr fontId="0" type="noConversion"/>
  <printOptions horizontalCentered="1"/>
  <pageMargins left="0.7" right="0" top="0.78740157480314998" bottom="0.75" header="0.511811023622047" footer="0.511811023622047"/>
  <pageSetup paperSize="9" scale="95" firstPageNumber="7" orientation="portrait" useFirstPageNumber="1"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topLeftCell="A55" workbookViewId="0">
      <selection activeCell="J18" sqref="J18"/>
    </sheetView>
  </sheetViews>
  <sheetFormatPr defaultRowHeight="15"/>
  <cols>
    <col min="4" max="4" width="16.625" customWidth="1"/>
    <col min="5" max="5" width="17.25" customWidth="1"/>
    <col min="6" max="6" width="16" customWidth="1"/>
    <col min="7" max="7" width="15.75" customWidth="1"/>
    <col min="8" max="8" width="13" customWidth="1"/>
    <col min="9" max="9" width="15.5" customWidth="1"/>
  </cols>
  <sheetData>
    <row r="1" spans="1:9" ht="15.75">
      <c r="A1" s="456" t="s">
        <v>435</v>
      </c>
      <c r="B1" s="456"/>
      <c r="C1" s="456"/>
      <c r="D1" s="456"/>
      <c r="E1" s="456"/>
      <c r="F1" s="456"/>
      <c r="G1" s="456"/>
      <c r="H1" s="456"/>
      <c r="I1" s="456"/>
    </row>
    <row r="2" spans="1:9">
      <c r="A2" s="405" t="s">
        <v>307</v>
      </c>
      <c r="B2" s="406"/>
      <c r="C2" s="407"/>
      <c r="D2" s="402" t="s">
        <v>384</v>
      </c>
      <c r="E2" s="402" t="s">
        <v>385</v>
      </c>
      <c r="F2" s="402" t="s">
        <v>491</v>
      </c>
      <c r="G2" s="402" t="s">
        <v>387</v>
      </c>
      <c r="H2" s="402" t="s">
        <v>388</v>
      </c>
      <c r="I2" s="402" t="s">
        <v>382</v>
      </c>
    </row>
    <row r="3" spans="1:9">
      <c r="A3" s="457"/>
      <c r="B3" s="458"/>
      <c r="C3" s="459"/>
      <c r="D3" s="463"/>
      <c r="E3" s="463"/>
      <c r="F3" s="465"/>
      <c r="G3" s="465"/>
      <c r="H3" s="465"/>
      <c r="I3" s="463"/>
    </row>
    <row r="4" spans="1:9" ht="5.25" customHeight="1">
      <c r="A4" s="460"/>
      <c r="B4" s="461"/>
      <c r="C4" s="462"/>
      <c r="D4" s="464"/>
      <c r="E4" s="464"/>
      <c r="F4" s="466"/>
      <c r="G4" s="466"/>
      <c r="H4" s="466"/>
      <c r="I4" s="464"/>
    </row>
    <row r="5" spans="1:9" ht="15.75">
      <c r="A5" s="414" t="s">
        <v>436</v>
      </c>
      <c r="B5" s="415"/>
      <c r="C5" s="415"/>
      <c r="D5" s="169"/>
      <c r="E5" s="168"/>
      <c r="F5" s="169"/>
      <c r="G5" s="168"/>
      <c r="H5" s="169"/>
      <c r="I5" s="170"/>
    </row>
    <row r="6" spans="1:9">
      <c r="A6" s="171" t="s">
        <v>313</v>
      </c>
      <c r="B6" s="237"/>
      <c r="C6" s="237"/>
      <c r="D6" s="192">
        <v>49623777383</v>
      </c>
      <c r="E6" s="175">
        <v>528168429</v>
      </c>
      <c r="F6" s="192">
        <v>599275982568</v>
      </c>
      <c r="G6" s="175">
        <v>1369373081</v>
      </c>
      <c r="H6" s="192">
        <v>102857143</v>
      </c>
      <c r="I6" s="177">
        <f t="shared" ref="I6:I23" si="0">SUM(D6:H6)</f>
        <v>650900158604</v>
      </c>
    </row>
    <row r="7" spans="1:9" ht="15.75">
      <c r="A7" s="178" t="s">
        <v>314</v>
      </c>
      <c r="B7" s="172"/>
      <c r="C7" s="172"/>
      <c r="D7" s="176"/>
      <c r="E7" s="238"/>
      <c r="F7" s="176"/>
      <c r="G7" s="179">
        <f>186886362+79820000+36354545</f>
        <v>303060907</v>
      </c>
      <c r="H7" s="176"/>
      <c r="I7" s="177">
        <f t="shared" si="0"/>
        <v>303060907</v>
      </c>
    </row>
    <row r="8" spans="1:9" ht="15.75">
      <c r="A8" s="178" t="s">
        <v>315</v>
      </c>
      <c r="B8" s="172"/>
      <c r="C8" s="172"/>
      <c r="D8" s="176"/>
      <c r="E8" s="179"/>
      <c r="F8" s="176"/>
      <c r="G8" s="179"/>
      <c r="H8" s="176"/>
      <c r="I8" s="177">
        <f t="shared" si="0"/>
        <v>0</v>
      </c>
    </row>
    <row r="9" spans="1:9" ht="15.75">
      <c r="A9" s="178" t="s">
        <v>316</v>
      </c>
      <c r="B9" s="172"/>
      <c r="C9" s="172"/>
      <c r="D9" s="176"/>
      <c r="E9" s="179"/>
      <c r="F9" s="176"/>
      <c r="G9" s="179"/>
      <c r="H9" s="176"/>
      <c r="I9" s="177">
        <f t="shared" si="0"/>
        <v>0</v>
      </c>
    </row>
    <row r="10" spans="1:9" ht="15.75">
      <c r="A10" s="178" t="s">
        <v>389</v>
      </c>
      <c r="B10" s="172"/>
      <c r="C10" s="172"/>
      <c r="D10" s="176"/>
      <c r="E10" s="238"/>
      <c r="F10" s="176"/>
      <c r="G10" s="179"/>
      <c r="H10" s="176"/>
      <c r="I10" s="177">
        <f t="shared" si="0"/>
        <v>0</v>
      </c>
    </row>
    <row r="11" spans="1:9" ht="15.75">
      <c r="A11" s="178" t="s">
        <v>318</v>
      </c>
      <c r="B11" s="172"/>
      <c r="C11" s="172"/>
      <c r="D11" s="176"/>
      <c r="E11" s="179"/>
      <c r="F11" s="176">
        <v>493500000</v>
      </c>
      <c r="G11" s="179">
        <v>68901800</v>
      </c>
      <c r="H11" s="176"/>
      <c r="I11" s="177">
        <f t="shared" si="0"/>
        <v>562401800</v>
      </c>
    </row>
    <row r="12" spans="1:9" ht="15.75">
      <c r="A12" s="178" t="s">
        <v>319</v>
      </c>
      <c r="B12" s="172"/>
      <c r="C12" s="172"/>
      <c r="D12" s="176"/>
      <c r="E12" s="179"/>
      <c r="F12" s="176">
        <v>171697221</v>
      </c>
      <c r="G12" s="179"/>
      <c r="H12" s="176"/>
      <c r="I12" s="177">
        <f t="shared" si="0"/>
        <v>171697221</v>
      </c>
    </row>
    <row r="13" spans="1:9" s="3" customFormat="1" ht="15.75">
      <c r="A13" s="467" t="s">
        <v>569</v>
      </c>
      <c r="B13" s="468"/>
      <c r="C13" s="469"/>
      <c r="D13" s="192">
        <f t="shared" ref="D13:I13" si="1">D6+D7+D8+D9-D10-D11-D12</f>
        <v>49623777383</v>
      </c>
      <c r="E13" s="192">
        <f t="shared" si="1"/>
        <v>528168429</v>
      </c>
      <c r="F13" s="192">
        <f t="shared" si="1"/>
        <v>598610785347</v>
      </c>
      <c r="G13" s="192">
        <f t="shared" si="1"/>
        <v>1603532188</v>
      </c>
      <c r="H13" s="192">
        <f t="shared" si="1"/>
        <v>102857143</v>
      </c>
      <c r="I13" s="192">
        <f t="shared" si="1"/>
        <v>650469120490</v>
      </c>
    </row>
    <row r="14" spans="1:9" ht="15.75">
      <c r="A14" s="399" t="s">
        <v>321</v>
      </c>
      <c r="B14" s="400"/>
      <c r="C14" s="400"/>
      <c r="D14" s="176"/>
      <c r="E14" s="179"/>
      <c r="F14" s="176"/>
      <c r="G14" s="179"/>
      <c r="H14" s="176"/>
      <c r="I14" s="177"/>
    </row>
    <row r="15" spans="1:9" s="3" customFormat="1" ht="15.75">
      <c r="A15" s="171" t="s">
        <v>313</v>
      </c>
      <c r="B15" s="237"/>
      <c r="C15" s="237"/>
      <c r="D15" s="192">
        <v>15760288722</v>
      </c>
      <c r="E15" s="175">
        <v>512963212</v>
      </c>
      <c r="F15" s="192">
        <v>188461659022</v>
      </c>
      <c r="G15" s="175">
        <v>1258458649</v>
      </c>
      <c r="H15" s="192">
        <v>102857143</v>
      </c>
      <c r="I15" s="177">
        <f t="shared" si="0"/>
        <v>206096226748</v>
      </c>
    </row>
    <row r="16" spans="1:9" ht="15.75">
      <c r="A16" s="178" t="s">
        <v>322</v>
      </c>
      <c r="B16" s="172"/>
      <c r="C16" s="172"/>
      <c r="D16" s="176">
        <v>1705847311</v>
      </c>
      <c r="E16" s="179">
        <v>2993551</v>
      </c>
      <c r="F16" s="176">
        <v>35839606508</v>
      </c>
      <c r="G16" s="179">
        <v>88054176</v>
      </c>
      <c r="H16" s="176"/>
      <c r="I16" s="177">
        <f t="shared" si="0"/>
        <v>37636501546</v>
      </c>
    </row>
    <row r="17" spans="1:9" ht="15.75">
      <c r="A17" s="178" t="s">
        <v>389</v>
      </c>
      <c r="B17" s="172"/>
      <c r="C17" s="172"/>
      <c r="D17" s="176"/>
      <c r="E17" s="238"/>
      <c r="F17" s="239"/>
      <c r="G17" s="238"/>
      <c r="H17" s="239"/>
      <c r="I17" s="240">
        <f t="shared" si="0"/>
        <v>0</v>
      </c>
    </row>
    <row r="18" spans="1:9" ht="15.75">
      <c r="A18" s="178" t="s">
        <v>318</v>
      </c>
      <c r="B18" s="172"/>
      <c r="C18" s="172"/>
      <c r="D18" s="176"/>
      <c r="E18" s="179"/>
      <c r="F18" s="176">
        <v>493500000</v>
      </c>
      <c r="G18" s="179">
        <v>68901800</v>
      </c>
      <c r="H18" s="176"/>
      <c r="I18" s="177">
        <f t="shared" si="0"/>
        <v>562401800</v>
      </c>
    </row>
    <row r="19" spans="1:9" ht="15.75">
      <c r="A19" s="178" t="s">
        <v>319</v>
      </c>
      <c r="B19" s="172"/>
      <c r="C19" s="172"/>
      <c r="D19" s="176"/>
      <c r="E19" s="179"/>
      <c r="F19" s="176">
        <v>171697221</v>
      </c>
      <c r="G19" s="179"/>
      <c r="H19" s="176"/>
      <c r="I19" s="177">
        <f t="shared" si="0"/>
        <v>171697221</v>
      </c>
    </row>
    <row r="20" spans="1:9" s="3" customFormat="1" ht="15.75">
      <c r="A20" s="467" t="s">
        <v>569</v>
      </c>
      <c r="B20" s="468"/>
      <c r="C20" s="469"/>
      <c r="D20" s="192">
        <f t="shared" ref="D20:I20" si="2">D15+D16-D17-D18-D19</f>
        <v>17466136033</v>
      </c>
      <c r="E20" s="192">
        <f t="shared" si="2"/>
        <v>515956763</v>
      </c>
      <c r="F20" s="192">
        <f t="shared" si="2"/>
        <v>223636068309</v>
      </c>
      <c r="G20" s="192">
        <f t="shared" si="2"/>
        <v>1277611025</v>
      </c>
      <c r="H20" s="192">
        <f t="shared" si="2"/>
        <v>102857143</v>
      </c>
      <c r="I20" s="192">
        <f t="shared" si="2"/>
        <v>242998629273</v>
      </c>
    </row>
    <row r="21" spans="1:9" ht="15.75">
      <c r="A21" s="399" t="s">
        <v>391</v>
      </c>
      <c r="B21" s="400"/>
      <c r="C21" s="400"/>
      <c r="D21" s="176"/>
      <c r="E21" s="179"/>
      <c r="F21" s="176"/>
      <c r="G21" s="179"/>
      <c r="H21" s="176"/>
      <c r="I21" s="177"/>
    </row>
    <row r="22" spans="1:9" ht="15.75">
      <c r="A22" s="178" t="s">
        <v>392</v>
      </c>
      <c r="B22" s="172"/>
      <c r="C22" s="172"/>
      <c r="D22" s="176">
        <f>D6-D15</f>
        <v>33863488661</v>
      </c>
      <c r="E22" s="176">
        <f>E6-E15</f>
        <v>15205217</v>
      </c>
      <c r="F22" s="176">
        <f>F6-F15</f>
        <v>410814323546</v>
      </c>
      <c r="G22" s="176">
        <f>G6-G15</f>
        <v>110914432</v>
      </c>
      <c r="H22" s="176">
        <f>H6-H15</f>
        <v>0</v>
      </c>
      <c r="I22" s="177">
        <f t="shared" si="0"/>
        <v>444803931856</v>
      </c>
    </row>
    <row r="23" spans="1:9" ht="15.75">
      <c r="A23" s="470" t="s">
        <v>570</v>
      </c>
      <c r="B23" s="471"/>
      <c r="C23" s="472"/>
      <c r="D23" s="186">
        <f>D13-D20</f>
        <v>32157641350</v>
      </c>
      <c r="E23" s="186">
        <f>E13-E20</f>
        <v>12211666</v>
      </c>
      <c r="F23" s="186">
        <f>F13-F20</f>
        <v>374974717038</v>
      </c>
      <c r="G23" s="186">
        <f>G13-G20</f>
        <v>325921163</v>
      </c>
      <c r="H23" s="186">
        <f>H13-H20</f>
        <v>0</v>
      </c>
      <c r="I23" s="193">
        <f t="shared" si="0"/>
        <v>407470491217</v>
      </c>
    </row>
    <row r="24" spans="1:9" ht="15.75">
      <c r="A24" s="132"/>
      <c r="B24" s="133"/>
      <c r="C24" s="133"/>
      <c r="D24" s="133"/>
      <c r="E24" s="133"/>
      <c r="F24" s="133"/>
      <c r="G24" s="133"/>
      <c r="H24" s="133"/>
      <c r="I24" s="188"/>
    </row>
    <row r="25" spans="1:9" ht="15.75">
      <c r="A25" s="132"/>
      <c r="B25" s="133"/>
      <c r="C25" s="133"/>
      <c r="D25" s="133"/>
      <c r="E25" s="133"/>
      <c r="F25" s="133"/>
      <c r="G25" s="133"/>
      <c r="H25" s="133"/>
      <c r="I25" s="188"/>
    </row>
    <row r="26" spans="1:9" ht="15.75">
      <c r="A26" s="189" t="s">
        <v>393</v>
      </c>
      <c r="B26" s="155"/>
      <c r="C26" s="155"/>
      <c r="D26" s="155"/>
      <c r="E26" s="155"/>
      <c r="F26" s="155"/>
      <c r="G26" s="155"/>
      <c r="H26" s="155"/>
      <c r="I26" s="190"/>
    </row>
    <row r="27" spans="1:9">
      <c r="A27" s="405" t="s">
        <v>307</v>
      </c>
      <c r="B27" s="406"/>
      <c r="C27" s="406"/>
      <c r="D27" s="407"/>
      <c r="E27" s="402" t="s">
        <v>385</v>
      </c>
      <c r="F27" s="402" t="s">
        <v>386</v>
      </c>
      <c r="G27" s="402" t="s">
        <v>387</v>
      </c>
      <c r="H27" s="402" t="s">
        <v>388</v>
      </c>
      <c r="I27" s="402" t="s">
        <v>382</v>
      </c>
    </row>
    <row r="28" spans="1:9">
      <c r="A28" s="408"/>
      <c r="B28" s="409"/>
      <c r="C28" s="409"/>
      <c r="D28" s="410"/>
      <c r="E28" s="463"/>
      <c r="F28" s="465"/>
      <c r="G28" s="465"/>
      <c r="H28" s="465"/>
      <c r="I28" s="463"/>
    </row>
    <row r="29" spans="1:9" ht="6.75" customHeight="1">
      <c r="A29" s="411"/>
      <c r="B29" s="412"/>
      <c r="C29" s="412"/>
      <c r="D29" s="413"/>
      <c r="E29" s="464"/>
      <c r="F29" s="466"/>
      <c r="G29" s="466"/>
      <c r="H29" s="466"/>
      <c r="I29" s="464"/>
    </row>
    <row r="30" spans="1:9" ht="15.75">
      <c r="A30" s="414" t="s">
        <v>312</v>
      </c>
      <c r="B30" s="415"/>
      <c r="C30" s="415"/>
      <c r="D30" s="191"/>
      <c r="E30" s="166"/>
      <c r="F30" s="166"/>
      <c r="G30" s="169"/>
      <c r="H30" s="169"/>
      <c r="I30" s="169"/>
    </row>
    <row r="31" spans="1:9" ht="15.75">
      <c r="A31" s="171" t="s">
        <v>313</v>
      </c>
      <c r="B31" s="172"/>
      <c r="C31" s="172"/>
      <c r="D31" s="174"/>
      <c r="E31" s="173"/>
      <c r="F31" s="174"/>
      <c r="G31" s="192"/>
      <c r="H31" s="176"/>
      <c r="I31" s="177"/>
    </row>
    <row r="32" spans="1:9" ht="15.75">
      <c r="A32" s="178" t="s">
        <v>314</v>
      </c>
      <c r="B32" s="172"/>
      <c r="C32" s="172"/>
      <c r="D32" s="174"/>
      <c r="E32" s="173"/>
      <c r="F32" s="174"/>
      <c r="G32" s="176"/>
      <c r="H32" s="176"/>
      <c r="I32" s="180"/>
    </row>
    <row r="33" spans="1:9" ht="15.75">
      <c r="A33" s="178" t="s">
        <v>315</v>
      </c>
      <c r="B33" s="172"/>
      <c r="C33" s="172"/>
      <c r="D33" s="174"/>
      <c r="E33" s="173"/>
      <c r="F33" s="174"/>
      <c r="G33" s="176"/>
      <c r="H33" s="176"/>
      <c r="I33" s="180"/>
    </row>
    <row r="34" spans="1:9" ht="15.75">
      <c r="A34" s="178" t="s">
        <v>316</v>
      </c>
      <c r="B34" s="172"/>
      <c r="C34" s="172"/>
      <c r="D34" s="174"/>
      <c r="E34" s="173"/>
      <c r="F34" s="174"/>
      <c r="G34" s="176"/>
      <c r="H34" s="176"/>
      <c r="I34" s="180"/>
    </row>
    <row r="35" spans="1:9" ht="15.75">
      <c r="A35" s="178" t="s">
        <v>317</v>
      </c>
      <c r="B35" s="172"/>
      <c r="C35" s="172"/>
      <c r="D35" s="174"/>
      <c r="E35" s="173"/>
      <c r="F35" s="174"/>
      <c r="G35" s="176"/>
      <c r="H35" s="176"/>
      <c r="I35" s="180"/>
    </row>
    <row r="36" spans="1:9" ht="15.75">
      <c r="A36" s="178" t="s">
        <v>318</v>
      </c>
      <c r="B36" s="172"/>
      <c r="C36" s="172"/>
      <c r="D36" s="174"/>
      <c r="E36" s="173"/>
      <c r="F36" s="174"/>
      <c r="G36" s="176"/>
      <c r="H36" s="176"/>
      <c r="I36" s="180"/>
    </row>
    <row r="37" spans="1:9" ht="15.75">
      <c r="A37" s="178" t="s">
        <v>319</v>
      </c>
      <c r="B37" s="172"/>
      <c r="C37" s="172"/>
      <c r="D37" s="174"/>
      <c r="E37" s="173"/>
      <c r="F37" s="174"/>
      <c r="G37" s="176"/>
      <c r="H37" s="176"/>
      <c r="I37" s="180"/>
    </row>
    <row r="38" spans="1:9" ht="15.75">
      <c r="A38" s="171" t="s">
        <v>320</v>
      </c>
      <c r="B38" s="172"/>
      <c r="C38" s="172"/>
      <c r="D38" s="174"/>
      <c r="E38" s="173"/>
      <c r="F38" s="174"/>
      <c r="G38" s="192"/>
      <c r="H38" s="176"/>
      <c r="I38" s="177"/>
    </row>
    <row r="39" spans="1:9" ht="15.75">
      <c r="A39" s="399" t="s">
        <v>321</v>
      </c>
      <c r="B39" s="400"/>
      <c r="C39" s="400"/>
      <c r="D39" s="174"/>
      <c r="E39" s="173"/>
      <c r="F39" s="174"/>
      <c r="G39" s="176"/>
      <c r="H39" s="176"/>
      <c r="I39" s="177"/>
    </row>
    <row r="40" spans="1:9" ht="15.75">
      <c r="A40" s="171" t="s">
        <v>437</v>
      </c>
      <c r="B40" s="172"/>
      <c r="C40" s="172"/>
      <c r="D40" s="174"/>
      <c r="E40" s="173"/>
      <c r="F40" s="174"/>
      <c r="G40" s="192"/>
      <c r="H40" s="176"/>
      <c r="I40" s="177"/>
    </row>
    <row r="41" spans="1:9" ht="15.75">
      <c r="A41" s="178" t="s">
        <v>322</v>
      </c>
      <c r="B41" s="172"/>
      <c r="C41" s="172"/>
      <c r="D41" s="174"/>
      <c r="E41" s="173"/>
      <c r="F41" s="174"/>
      <c r="G41" s="176"/>
      <c r="H41" s="176"/>
      <c r="I41" s="180"/>
    </row>
    <row r="42" spans="1:9" ht="15.75">
      <c r="A42" s="178" t="s">
        <v>317</v>
      </c>
      <c r="B42" s="172"/>
      <c r="C42" s="172"/>
      <c r="D42" s="174"/>
      <c r="E42" s="173"/>
      <c r="F42" s="174"/>
      <c r="G42" s="176"/>
      <c r="H42" s="176"/>
      <c r="I42" s="180"/>
    </row>
    <row r="43" spans="1:9" ht="15.75">
      <c r="A43" s="178" t="s">
        <v>318</v>
      </c>
      <c r="B43" s="172"/>
      <c r="C43" s="172"/>
      <c r="D43" s="174"/>
      <c r="E43" s="173"/>
      <c r="F43" s="174"/>
      <c r="G43" s="176"/>
      <c r="H43" s="176"/>
      <c r="I43" s="180"/>
    </row>
    <row r="44" spans="1:9" ht="15.75">
      <c r="A44" s="178" t="s">
        <v>319</v>
      </c>
      <c r="B44" s="172"/>
      <c r="C44" s="172"/>
      <c r="D44" s="174"/>
      <c r="E44" s="173"/>
      <c r="F44" s="174"/>
      <c r="G44" s="176"/>
      <c r="H44" s="176"/>
      <c r="I44" s="180"/>
    </row>
    <row r="45" spans="1:9" ht="15.75">
      <c r="A45" s="171" t="s">
        <v>320</v>
      </c>
      <c r="B45" s="172"/>
      <c r="C45" s="172"/>
      <c r="D45" s="174"/>
      <c r="E45" s="173"/>
      <c r="F45" s="174"/>
      <c r="G45" s="192"/>
      <c r="H45" s="176"/>
      <c r="I45" s="177"/>
    </row>
    <row r="46" spans="1:9" ht="15.75">
      <c r="A46" s="399" t="s">
        <v>394</v>
      </c>
      <c r="B46" s="400"/>
      <c r="C46" s="400"/>
      <c r="D46" s="174"/>
      <c r="E46" s="173"/>
      <c r="F46" s="174"/>
      <c r="G46" s="176"/>
      <c r="H46" s="176"/>
      <c r="I46" s="180"/>
    </row>
    <row r="47" spans="1:9" ht="15.75">
      <c r="A47" s="178" t="s">
        <v>392</v>
      </c>
      <c r="B47" s="172"/>
      <c r="C47" s="172"/>
      <c r="D47" s="174"/>
      <c r="E47" s="173"/>
      <c r="F47" s="174"/>
      <c r="G47" s="192"/>
      <c r="H47" s="176"/>
      <c r="I47" s="177"/>
    </row>
    <row r="48" spans="1:9" ht="15.75">
      <c r="A48" s="181" t="s">
        <v>395</v>
      </c>
      <c r="B48" s="182"/>
      <c r="C48" s="182"/>
      <c r="D48" s="184"/>
      <c r="E48" s="183"/>
      <c r="F48" s="184"/>
      <c r="G48" s="193"/>
      <c r="H48" s="186"/>
      <c r="I48" s="187"/>
    </row>
    <row r="49" spans="1:9" ht="15.75">
      <c r="A49" s="189" t="s">
        <v>396</v>
      </c>
      <c r="B49" s="155"/>
      <c r="C49" s="155"/>
      <c r="D49" s="155"/>
      <c r="E49" s="155"/>
      <c r="F49" s="155"/>
      <c r="G49" s="155"/>
      <c r="H49" s="155"/>
      <c r="I49" s="190"/>
    </row>
    <row r="50" spans="1:9">
      <c r="A50" s="405" t="s">
        <v>307</v>
      </c>
      <c r="B50" s="406"/>
      <c r="C50" s="407"/>
      <c r="D50" s="402" t="s">
        <v>397</v>
      </c>
      <c r="E50" s="402" t="s">
        <v>398</v>
      </c>
      <c r="F50" s="402" t="s">
        <v>438</v>
      </c>
      <c r="G50" s="402" t="s">
        <v>399</v>
      </c>
      <c r="H50" s="402" t="s">
        <v>400</v>
      </c>
      <c r="I50" s="402" t="s">
        <v>382</v>
      </c>
    </row>
    <row r="51" spans="1:9">
      <c r="A51" s="457"/>
      <c r="B51" s="458"/>
      <c r="C51" s="459"/>
      <c r="D51" s="463"/>
      <c r="E51" s="463"/>
      <c r="F51" s="465"/>
      <c r="G51" s="465"/>
      <c r="H51" s="465"/>
      <c r="I51" s="463"/>
    </row>
    <row r="52" spans="1:9" ht="7.5" customHeight="1">
      <c r="A52" s="460"/>
      <c r="B52" s="461"/>
      <c r="C52" s="462"/>
      <c r="D52" s="464"/>
      <c r="E52" s="464"/>
      <c r="F52" s="466"/>
      <c r="G52" s="466"/>
      <c r="H52" s="466"/>
      <c r="I52" s="464"/>
    </row>
    <row r="53" spans="1:9" ht="15.75">
      <c r="A53" s="414" t="s">
        <v>401</v>
      </c>
      <c r="B53" s="415"/>
      <c r="C53" s="415"/>
      <c r="D53" s="169"/>
      <c r="E53" s="168"/>
      <c r="F53" s="169"/>
      <c r="G53" s="168"/>
      <c r="H53" s="169"/>
      <c r="I53" s="170"/>
    </row>
    <row r="54" spans="1:9" s="3" customFormat="1" ht="15.75">
      <c r="A54" s="171" t="s">
        <v>313</v>
      </c>
      <c r="B54" s="237"/>
      <c r="C54" s="237"/>
      <c r="D54" s="192">
        <v>10055097914</v>
      </c>
      <c r="E54" s="175"/>
      <c r="F54" s="192"/>
      <c r="G54" s="175">
        <v>52000000</v>
      </c>
      <c r="H54" s="192">
        <v>0</v>
      </c>
      <c r="I54" s="177">
        <f>SUM(D54:H54)</f>
        <v>10107097914</v>
      </c>
    </row>
    <row r="55" spans="1:9" ht="15.75">
      <c r="A55" s="178" t="s">
        <v>314</v>
      </c>
      <c r="B55" s="172"/>
      <c r="C55" s="172"/>
      <c r="D55" s="176"/>
      <c r="E55" s="179"/>
      <c r="F55" s="176"/>
      <c r="G55" s="179"/>
      <c r="H55" s="176"/>
      <c r="I55" s="180">
        <f t="shared" ref="I55:I69" si="3">SUM(D55:H55)</f>
        <v>0</v>
      </c>
    </row>
    <row r="56" spans="1:9" ht="15.75">
      <c r="A56" s="178" t="s">
        <v>402</v>
      </c>
      <c r="B56" s="172"/>
      <c r="C56" s="172"/>
      <c r="D56" s="176"/>
      <c r="E56" s="179"/>
      <c r="F56" s="176"/>
      <c r="G56" s="179"/>
      <c r="H56" s="176"/>
      <c r="I56" s="180">
        <f t="shared" si="3"/>
        <v>0</v>
      </c>
    </row>
    <row r="57" spans="1:9" ht="15.75">
      <c r="A57" s="178" t="s">
        <v>403</v>
      </c>
      <c r="B57" s="172"/>
      <c r="C57" s="172"/>
      <c r="D57" s="176"/>
      <c r="E57" s="179"/>
      <c r="F57" s="176"/>
      <c r="G57" s="179"/>
      <c r="H57" s="176"/>
      <c r="I57" s="180">
        <f t="shared" si="3"/>
        <v>0</v>
      </c>
    </row>
    <row r="58" spans="1:9" ht="15.75">
      <c r="A58" s="178" t="s">
        <v>316</v>
      </c>
      <c r="B58" s="172"/>
      <c r="C58" s="172"/>
      <c r="D58" s="176"/>
      <c r="E58" s="179"/>
      <c r="F58" s="176"/>
      <c r="G58" s="179"/>
      <c r="H58" s="176"/>
      <c r="I58" s="180">
        <f t="shared" si="3"/>
        <v>0</v>
      </c>
    </row>
    <row r="59" spans="1:9" ht="15.75">
      <c r="A59" s="178" t="s">
        <v>318</v>
      </c>
      <c r="B59" s="172"/>
      <c r="C59" s="172"/>
      <c r="D59" s="176"/>
      <c r="E59" s="179"/>
      <c r="F59" s="176"/>
      <c r="G59" s="179"/>
      <c r="H59" s="176"/>
      <c r="I59" s="180">
        <f t="shared" si="3"/>
        <v>0</v>
      </c>
    </row>
    <row r="60" spans="1:9" s="3" customFormat="1" ht="15.75">
      <c r="A60" s="171" t="s">
        <v>569</v>
      </c>
      <c r="B60" s="237"/>
      <c r="C60" s="237"/>
      <c r="D60" s="192">
        <f>D54+D55+D56+D57+D58-D59</f>
        <v>10055097914</v>
      </c>
      <c r="E60" s="192">
        <f>E54+E55+E56+E57+E58-E59</f>
        <v>0</v>
      </c>
      <c r="F60" s="192">
        <f>F54+F55+F56+F57+F58-F59</f>
        <v>0</v>
      </c>
      <c r="G60" s="192">
        <f>G54+G55+G56+G57+G58-G59</f>
        <v>52000000</v>
      </c>
      <c r="H60" s="192">
        <f>H54+H55+H56+H57+H58-H59</f>
        <v>0</v>
      </c>
      <c r="I60" s="177">
        <f t="shared" si="3"/>
        <v>10107097914</v>
      </c>
    </row>
    <row r="61" spans="1:9" ht="15.75">
      <c r="A61" s="399" t="s">
        <v>390</v>
      </c>
      <c r="B61" s="400"/>
      <c r="C61" s="400"/>
      <c r="D61" s="176"/>
      <c r="E61" s="179"/>
      <c r="F61" s="176"/>
      <c r="G61" s="179"/>
      <c r="H61" s="176"/>
      <c r="I61" s="180">
        <f t="shared" si="3"/>
        <v>0</v>
      </c>
    </row>
    <row r="62" spans="1:9" s="3" customFormat="1" ht="15.75">
      <c r="A62" s="171" t="s">
        <v>313</v>
      </c>
      <c r="B62" s="237"/>
      <c r="C62" s="237"/>
      <c r="D62" s="192">
        <v>0</v>
      </c>
      <c r="E62" s="175">
        <v>0</v>
      </c>
      <c r="F62" s="192">
        <v>0</v>
      </c>
      <c r="G62" s="175">
        <v>33431967</v>
      </c>
      <c r="H62" s="192">
        <v>0</v>
      </c>
      <c r="I62" s="177">
        <f t="shared" si="3"/>
        <v>33431967</v>
      </c>
    </row>
    <row r="63" spans="1:9" ht="15.75">
      <c r="A63" s="178" t="s">
        <v>322</v>
      </c>
      <c r="B63" s="172"/>
      <c r="C63" s="172"/>
      <c r="D63" s="176"/>
      <c r="E63" s="179"/>
      <c r="F63" s="176"/>
      <c r="G63" s="179">
        <v>17095892</v>
      </c>
      <c r="H63" s="176"/>
      <c r="I63" s="180">
        <f t="shared" si="3"/>
        <v>17095892</v>
      </c>
    </row>
    <row r="64" spans="1:9" ht="15.75">
      <c r="A64" s="178" t="s">
        <v>318</v>
      </c>
      <c r="B64" s="172"/>
      <c r="C64" s="172"/>
      <c r="D64" s="176"/>
      <c r="E64" s="179"/>
      <c r="F64" s="176"/>
      <c r="G64" s="179"/>
      <c r="H64" s="176"/>
      <c r="I64" s="180">
        <f t="shared" si="3"/>
        <v>0</v>
      </c>
    </row>
    <row r="65" spans="1:9" ht="15.75">
      <c r="A65" s="178" t="s">
        <v>319</v>
      </c>
      <c r="B65" s="172"/>
      <c r="C65" s="172"/>
      <c r="D65" s="176"/>
      <c r="E65" s="179"/>
      <c r="F65" s="176"/>
      <c r="G65" s="179"/>
      <c r="H65" s="176"/>
      <c r="I65" s="180">
        <f t="shared" si="3"/>
        <v>0</v>
      </c>
    </row>
    <row r="66" spans="1:9" s="3" customFormat="1" ht="15.75">
      <c r="A66" s="171" t="s">
        <v>569</v>
      </c>
      <c r="B66" s="237"/>
      <c r="C66" s="237"/>
      <c r="D66" s="192">
        <f>D62+D63+D64+D65</f>
        <v>0</v>
      </c>
      <c r="E66" s="192">
        <f>E62+E63+E64+E65</f>
        <v>0</v>
      </c>
      <c r="F66" s="192">
        <f>F62+F63+F64+F65</f>
        <v>0</v>
      </c>
      <c r="G66" s="192">
        <f>G62+G63+G64+G65</f>
        <v>50527859</v>
      </c>
      <c r="H66" s="192">
        <f>H62+H63+H64+H65</f>
        <v>0</v>
      </c>
      <c r="I66" s="177">
        <f t="shared" si="3"/>
        <v>50527859</v>
      </c>
    </row>
    <row r="67" spans="1:9" ht="15.75">
      <c r="A67" s="399" t="s">
        <v>404</v>
      </c>
      <c r="B67" s="400"/>
      <c r="C67" s="400"/>
      <c r="D67" s="176"/>
      <c r="E67" s="179"/>
      <c r="F67" s="176"/>
      <c r="G67" s="179"/>
      <c r="H67" s="176"/>
      <c r="I67" s="177"/>
    </row>
    <row r="68" spans="1:9" s="3" customFormat="1" ht="15.75">
      <c r="A68" s="171" t="s">
        <v>392</v>
      </c>
      <c r="B68" s="237"/>
      <c r="C68" s="237"/>
      <c r="D68" s="192">
        <f>D54-D62</f>
        <v>10055097914</v>
      </c>
      <c r="E68" s="192">
        <f>E54-E62</f>
        <v>0</v>
      </c>
      <c r="F68" s="192">
        <f>F54-F62</f>
        <v>0</v>
      </c>
      <c r="G68" s="192">
        <f>G54-G62</f>
        <v>18568033</v>
      </c>
      <c r="H68" s="192">
        <f>H54-H62</f>
        <v>0</v>
      </c>
      <c r="I68" s="177">
        <f t="shared" si="3"/>
        <v>10073665947</v>
      </c>
    </row>
    <row r="69" spans="1:9" s="3" customFormat="1" ht="15.75">
      <c r="A69" s="203" t="s">
        <v>570</v>
      </c>
      <c r="B69" s="241"/>
      <c r="C69" s="241"/>
      <c r="D69" s="193">
        <f>D60-D66</f>
        <v>10055097914</v>
      </c>
      <c r="E69" s="193">
        <f>E60-E66</f>
        <v>0</v>
      </c>
      <c r="F69" s="193">
        <f>F60-F66</f>
        <v>0</v>
      </c>
      <c r="G69" s="193">
        <f>G60-G66</f>
        <v>1472141</v>
      </c>
      <c r="H69" s="193">
        <f>H60-H66</f>
        <v>0</v>
      </c>
      <c r="I69" s="193">
        <f t="shared" si="3"/>
        <v>10056570055</v>
      </c>
    </row>
  </sheetData>
  <sheetProtection password="DAF5" sheet="1" objects="1" scenarios="1"/>
  <mergeCells count="33">
    <mergeCell ref="A61:C61"/>
    <mergeCell ref="A67:C67"/>
    <mergeCell ref="G50:G52"/>
    <mergeCell ref="H50:H52"/>
    <mergeCell ref="I27:I29"/>
    <mergeCell ref="A30:C30"/>
    <mergeCell ref="A39:C39"/>
    <mergeCell ref="A46:C46"/>
    <mergeCell ref="E27:E29"/>
    <mergeCell ref="F27:F29"/>
    <mergeCell ref="I50:I52"/>
    <mergeCell ref="A53:C53"/>
    <mergeCell ref="A50:C52"/>
    <mergeCell ref="D50:D52"/>
    <mergeCell ref="E50:E52"/>
    <mergeCell ref="F50:F52"/>
    <mergeCell ref="G27:G29"/>
    <mergeCell ref="H27:H29"/>
    <mergeCell ref="A5:C5"/>
    <mergeCell ref="A14:C14"/>
    <mergeCell ref="A21:C21"/>
    <mergeCell ref="A27:D29"/>
    <mergeCell ref="A13:C13"/>
    <mergeCell ref="A20:C20"/>
    <mergeCell ref="A23:C23"/>
    <mergeCell ref="A1:I1"/>
    <mergeCell ref="A2:C4"/>
    <mergeCell ref="D2:D4"/>
    <mergeCell ref="E2:E4"/>
    <mergeCell ref="F2:F4"/>
    <mergeCell ref="G2:G4"/>
    <mergeCell ref="H2:H4"/>
    <mergeCell ref="I2:I4"/>
  </mergeCells>
  <phoneticPr fontId="0" type="noConversion"/>
  <printOptions horizontalCentered="1"/>
  <pageMargins left="0.39370078740157499" right="0.39370078740157499" top="0.734251969" bottom="0.75" header="0.511811023622047" footer="0.511811023622047"/>
  <pageSetup firstPageNumber="10"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71"/>
  <sheetViews>
    <sheetView topLeftCell="F37" workbookViewId="0">
      <selection activeCell="K15" sqref="K15:P17"/>
    </sheetView>
  </sheetViews>
  <sheetFormatPr defaultRowHeight="15"/>
  <cols>
    <col min="1" max="1" width="27.375" style="10" customWidth="1"/>
    <col min="2" max="2" width="6.375" style="10" customWidth="1"/>
    <col min="3" max="3" width="8.625" style="10" customWidth="1"/>
    <col min="4" max="5" width="10.375" style="10" customWidth="1"/>
    <col min="6" max="6" width="11.625" style="10" customWidth="1"/>
    <col min="7" max="7" width="12.375" style="10" customWidth="1"/>
    <col min="8" max="8" width="13" style="10" customWidth="1"/>
    <col min="9" max="9" width="10.75" style="10" customWidth="1"/>
    <col min="10" max="10" width="12.25" style="10" customWidth="1"/>
    <col min="11" max="16384" width="9" style="10"/>
  </cols>
  <sheetData>
    <row r="1" spans="1:10" s="12" customFormat="1" ht="15.75">
      <c r="A1" s="127" t="s">
        <v>464</v>
      </c>
      <c r="B1" s="217"/>
      <c r="C1" s="217"/>
      <c r="D1" s="217"/>
      <c r="E1" s="30"/>
      <c r="F1" s="30"/>
      <c r="G1" s="30"/>
      <c r="H1" s="30"/>
      <c r="I1" s="30"/>
      <c r="J1" s="36"/>
    </row>
    <row r="2" spans="1:10" s="12" customFormat="1" ht="15.75">
      <c r="A2" s="325" t="s">
        <v>501</v>
      </c>
      <c r="B2" s="213"/>
      <c r="C2" s="213"/>
      <c r="D2" s="213"/>
      <c r="E2" s="29"/>
      <c r="F2" s="29"/>
      <c r="G2" s="29"/>
      <c r="H2" s="29"/>
      <c r="I2" s="29"/>
      <c r="J2" s="38"/>
    </row>
    <row r="3" spans="1:10" s="11" customFormat="1" ht="63">
      <c r="A3" s="59"/>
      <c r="B3" s="484" t="s">
        <v>502</v>
      </c>
      <c r="C3" s="485"/>
      <c r="D3" s="334" t="s">
        <v>503</v>
      </c>
      <c r="E3" s="334" t="s">
        <v>504</v>
      </c>
      <c r="F3" s="334" t="s">
        <v>505</v>
      </c>
      <c r="G3" s="334" t="s">
        <v>506</v>
      </c>
      <c r="H3" s="334" t="s">
        <v>507</v>
      </c>
      <c r="I3" s="334" t="s">
        <v>508</v>
      </c>
      <c r="J3" s="334" t="s">
        <v>509</v>
      </c>
    </row>
    <row r="4" spans="1:10" s="11" customFormat="1">
      <c r="A4" s="37" t="s">
        <v>85</v>
      </c>
      <c r="B4" s="492">
        <v>1</v>
      </c>
      <c r="C4" s="493"/>
      <c r="D4" s="37">
        <v>2</v>
      </c>
      <c r="E4" s="37">
        <v>3</v>
      </c>
      <c r="F4" s="37">
        <v>4</v>
      </c>
      <c r="G4" s="37">
        <v>5</v>
      </c>
      <c r="H4" s="37">
        <v>6</v>
      </c>
      <c r="I4" s="37">
        <v>7</v>
      </c>
      <c r="J4" s="37">
        <v>8</v>
      </c>
    </row>
    <row r="5" spans="1:10" ht="15.75">
      <c r="A5" s="335" t="s">
        <v>510</v>
      </c>
      <c r="B5" s="486">
        <v>150000000000</v>
      </c>
      <c r="C5" s="487"/>
      <c r="D5" s="326"/>
      <c r="E5" s="326"/>
      <c r="F5" s="326"/>
      <c r="G5" s="327">
        <v>22706844651</v>
      </c>
      <c r="H5" s="327">
        <v>10306987274</v>
      </c>
      <c r="I5" s="327">
        <v>3410429248</v>
      </c>
      <c r="J5" s="327">
        <v>76190149237</v>
      </c>
    </row>
    <row r="6" spans="1:10" ht="15.75">
      <c r="A6" s="336" t="s">
        <v>511</v>
      </c>
      <c r="B6" s="328"/>
      <c r="C6" s="329"/>
      <c r="D6" s="326"/>
      <c r="E6" s="326"/>
      <c r="F6" s="326"/>
      <c r="G6" s="326"/>
      <c r="H6" s="326"/>
      <c r="I6" s="326"/>
      <c r="J6" s="326">
        <f>J7+J8</f>
        <v>219488081</v>
      </c>
    </row>
    <row r="7" spans="1:10" ht="15.75">
      <c r="A7" s="337" t="s">
        <v>512</v>
      </c>
      <c r="B7" s="328"/>
      <c r="C7" s="329"/>
      <c r="D7" s="326"/>
      <c r="E7" s="326"/>
      <c r="F7" s="326"/>
      <c r="G7" s="326"/>
      <c r="H7" s="326"/>
      <c r="I7" s="326"/>
      <c r="J7" s="326">
        <v>219488081</v>
      </c>
    </row>
    <row r="8" spans="1:10" ht="15.75">
      <c r="A8" s="337" t="s">
        <v>513</v>
      </c>
      <c r="B8" s="328"/>
      <c r="C8" s="329"/>
      <c r="D8" s="326"/>
      <c r="E8" s="326"/>
      <c r="F8" s="326"/>
      <c r="G8" s="326"/>
      <c r="H8" s="326"/>
      <c r="I8" s="326"/>
      <c r="J8" s="326"/>
    </row>
    <row r="9" spans="1:10" ht="15.75">
      <c r="A9" s="336" t="s">
        <v>514</v>
      </c>
      <c r="B9" s="328"/>
      <c r="C9" s="329"/>
      <c r="D9" s="326"/>
      <c r="E9" s="326"/>
      <c r="F9" s="326"/>
      <c r="G9" s="326"/>
      <c r="H9" s="326"/>
      <c r="I9" s="326"/>
      <c r="J9" s="326">
        <f>J10+J11</f>
        <v>654944278</v>
      </c>
    </row>
    <row r="10" spans="1:10" ht="15.75">
      <c r="A10" s="337" t="s">
        <v>515</v>
      </c>
      <c r="B10" s="328"/>
      <c r="C10" s="329"/>
      <c r="D10" s="326"/>
      <c r="E10" s="326"/>
      <c r="F10" s="326"/>
      <c r="G10" s="326"/>
      <c r="H10" s="326"/>
      <c r="I10" s="326"/>
      <c r="J10" s="326">
        <v>409200000</v>
      </c>
    </row>
    <row r="11" spans="1:10" ht="15.75">
      <c r="A11" s="337" t="s">
        <v>516</v>
      </c>
      <c r="B11" s="328"/>
      <c r="C11" s="329"/>
      <c r="D11" s="326"/>
      <c r="E11" s="326"/>
      <c r="F11" s="326"/>
      <c r="G11" s="326"/>
      <c r="H11" s="326"/>
      <c r="I11" s="326"/>
      <c r="J11" s="326">
        <v>245744278</v>
      </c>
    </row>
    <row r="12" spans="1:10" ht="15.75">
      <c r="A12" s="335" t="s">
        <v>517</v>
      </c>
      <c r="B12" s="490">
        <f>B5+B6-B9</f>
        <v>150000000000</v>
      </c>
      <c r="C12" s="491"/>
      <c r="D12" s="326"/>
      <c r="E12" s="326"/>
      <c r="F12" s="326">
        <v>0</v>
      </c>
      <c r="G12" s="327">
        <f>G5+G6</f>
        <v>22706844651</v>
      </c>
      <c r="H12" s="327">
        <f>H5+H6-H10</f>
        <v>10306987274</v>
      </c>
      <c r="I12" s="327">
        <f>I5+I6</f>
        <v>3410429248</v>
      </c>
      <c r="J12" s="327">
        <f>J5+J6-J9</f>
        <v>75754693040</v>
      </c>
    </row>
    <row r="13" spans="1:10" ht="15.75">
      <c r="A13" s="335" t="s">
        <v>518</v>
      </c>
      <c r="B13" s="490">
        <v>150000000000</v>
      </c>
      <c r="C13" s="491"/>
      <c r="D13" s="326"/>
      <c r="E13" s="326"/>
      <c r="F13" s="326">
        <v>0</v>
      </c>
      <c r="G13" s="327">
        <v>22706844651</v>
      </c>
      <c r="H13" s="327">
        <v>10306987274</v>
      </c>
      <c r="I13" s="327">
        <v>3410429248</v>
      </c>
      <c r="J13" s="327">
        <v>75754693040</v>
      </c>
    </row>
    <row r="14" spans="1:10" ht="15.75">
      <c r="A14" s="336" t="s">
        <v>511</v>
      </c>
      <c r="B14" s="328"/>
      <c r="C14" s="329"/>
      <c r="D14" s="326"/>
      <c r="E14" s="326"/>
      <c r="F14" s="326"/>
      <c r="G14" s="326"/>
      <c r="H14" s="326">
        <f>H15+H16</f>
        <v>0</v>
      </c>
      <c r="I14" s="326"/>
      <c r="J14" s="326">
        <v>-13144710078</v>
      </c>
    </row>
    <row r="15" spans="1:10" ht="15.75">
      <c r="A15" s="337" t="s">
        <v>512</v>
      </c>
      <c r="B15" s="328"/>
      <c r="C15" s="329"/>
      <c r="D15" s="326"/>
      <c r="E15" s="326"/>
      <c r="F15" s="326"/>
      <c r="G15" s="326"/>
      <c r="H15" s="326"/>
      <c r="I15" s="328"/>
      <c r="J15" s="311">
        <v>-13144710078</v>
      </c>
    </row>
    <row r="16" spans="1:10" ht="15.75">
      <c r="A16" s="337" t="s">
        <v>519</v>
      </c>
      <c r="B16" s="328"/>
      <c r="C16" s="329"/>
      <c r="D16" s="326"/>
      <c r="E16" s="326"/>
      <c r="F16" s="330"/>
      <c r="G16" s="326"/>
      <c r="H16" s="326"/>
      <c r="I16" s="326"/>
      <c r="J16" s="326"/>
    </row>
    <row r="17" spans="1:10" ht="15.75">
      <c r="A17" s="336" t="s">
        <v>514</v>
      </c>
      <c r="B17" s="328"/>
      <c r="C17" s="329"/>
      <c r="D17" s="326"/>
      <c r="E17" s="326"/>
      <c r="F17" s="330"/>
      <c r="G17" s="326"/>
      <c r="H17" s="326"/>
      <c r="I17" s="326"/>
      <c r="J17" s="326">
        <f>J18+J19+J20</f>
        <v>7500000000</v>
      </c>
    </row>
    <row r="18" spans="1:10" ht="15.75">
      <c r="A18" s="337" t="s">
        <v>520</v>
      </c>
      <c r="B18" s="328"/>
      <c r="C18" s="329"/>
      <c r="D18" s="326"/>
      <c r="E18" s="326"/>
      <c r="F18" s="330"/>
      <c r="G18" s="326"/>
      <c r="H18" s="326"/>
      <c r="I18" s="326"/>
      <c r="J18" s="326"/>
    </row>
    <row r="19" spans="1:10" ht="15.75">
      <c r="A19" s="337" t="s">
        <v>521</v>
      </c>
      <c r="B19" s="328"/>
      <c r="C19" s="329"/>
      <c r="D19" s="326"/>
      <c r="E19" s="326"/>
      <c r="F19" s="330"/>
      <c r="G19" s="326"/>
      <c r="H19" s="326"/>
      <c r="I19" s="326"/>
      <c r="J19" s="326">
        <v>7500000000</v>
      </c>
    </row>
    <row r="20" spans="1:10" ht="15.75">
      <c r="A20" s="337" t="s">
        <v>522</v>
      </c>
      <c r="B20" s="328"/>
      <c r="C20" s="329"/>
      <c r="D20" s="326"/>
      <c r="E20" s="326"/>
      <c r="F20" s="330"/>
      <c r="G20" s="326"/>
      <c r="H20" s="326"/>
      <c r="I20" s="326"/>
      <c r="J20" s="331"/>
    </row>
    <row r="21" spans="1:10" ht="15.75">
      <c r="A21" s="338" t="s">
        <v>569</v>
      </c>
      <c r="B21" s="488">
        <v>150000000000</v>
      </c>
      <c r="C21" s="489"/>
      <c r="D21" s="327">
        <f>SUM(D13:D17)</f>
        <v>0</v>
      </c>
      <c r="E21" s="327">
        <f>SUM(E13:E17)</f>
        <v>0</v>
      </c>
      <c r="F21" s="332">
        <f>F16</f>
        <v>0</v>
      </c>
      <c r="G21" s="327">
        <f>G13+G14</f>
        <v>22706844651</v>
      </c>
      <c r="H21" s="327">
        <f>H13+H14-H17</f>
        <v>10306987274</v>
      </c>
      <c r="I21" s="327">
        <f>I13+I14-I17</f>
        <v>3410429248</v>
      </c>
      <c r="J21" s="333">
        <f>J13+J14-J17</f>
        <v>55109982962</v>
      </c>
    </row>
    <row r="22" spans="1:10" ht="23.25" customHeight="1">
      <c r="A22" s="20"/>
      <c r="B22" s="18"/>
      <c r="C22" s="18"/>
      <c r="D22" s="18"/>
      <c r="E22" s="18"/>
      <c r="F22" s="18"/>
      <c r="G22" s="18"/>
      <c r="H22" s="18"/>
      <c r="I22" s="18"/>
      <c r="J22" s="19"/>
    </row>
    <row r="23" spans="1:10" s="12" customFormat="1" ht="15.75">
      <c r="A23" s="324" t="s">
        <v>523</v>
      </c>
      <c r="B23" s="323"/>
      <c r="C23" s="434" t="s">
        <v>524</v>
      </c>
      <c r="D23" s="435"/>
      <c r="E23" s="435"/>
      <c r="F23" s="436"/>
      <c r="G23" s="434" t="s">
        <v>525</v>
      </c>
      <c r="H23" s="435"/>
      <c r="I23" s="435"/>
      <c r="J23" s="436"/>
    </row>
    <row r="24" spans="1:10" ht="43.5" customHeight="1">
      <c r="A24" s="15"/>
      <c r="B24" s="16"/>
      <c r="C24" s="480" t="s">
        <v>531</v>
      </c>
      <c r="D24" s="481"/>
      <c r="E24" s="342" t="s">
        <v>532</v>
      </c>
      <c r="F24" s="342" t="s">
        <v>533</v>
      </c>
      <c r="G24" s="480" t="s">
        <v>531</v>
      </c>
      <c r="H24" s="481"/>
      <c r="I24" s="342" t="s">
        <v>534</v>
      </c>
      <c r="J24" s="342" t="s">
        <v>533</v>
      </c>
    </row>
    <row r="25" spans="1:10" ht="15.75">
      <c r="A25" s="132" t="s">
        <v>526</v>
      </c>
      <c r="B25" s="16"/>
      <c r="C25" s="447">
        <v>76532000000</v>
      </c>
      <c r="D25" s="448"/>
      <c r="E25" s="339"/>
      <c r="F25" s="339"/>
      <c r="G25" s="447">
        <f>C25</f>
        <v>76532000000</v>
      </c>
      <c r="H25" s="448"/>
      <c r="I25" s="40"/>
      <c r="J25" s="40"/>
    </row>
    <row r="26" spans="1:10" ht="15.75">
      <c r="A26" s="132" t="s">
        <v>527</v>
      </c>
      <c r="B26" s="16"/>
      <c r="C26" s="432">
        <v>73468000000</v>
      </c>
      <c r="D26" s="433"/>
      <c r="E26" s="339"/>
      <c r="F26" s="339"/>
      <c r="G26" s="432">
        <f>C26</f>
        <v>73468000000</v>
      </c>
      <c r="H26" s="433"/>
      <c r="I26" s="40"/>
      <c r="J26" s="40"/>
    </row>
    <row r="27" spans="1:10" ht="15.75">
      <c r="A27" s="132" t="s">
        <v>528</v>
      </c>
      <c r="B27" s="16"/>
      <c r="C27" s="432"/>
      <c r="D27" s="433"/>
      <c r="E27" s="339"/>
      <c r="F27" s="339"/>
      <c r="G27" s="432"/>
      <c r="H27" s="433"/>
      <c r="I27" s="40"/>
      <c r="J27" s="40"/>
    </row>
    <row r="28" spans="1:10" ht="15.75">
      <c r="A28" s="132" t="s">
        <v>529</v>
      </c>
      <c r="B28" s="16"/>
      <c r="C28" s="432"/>
      <c r="D28" s="433"/>
      <c r="E28" s="339"/>
      <c r="F28" s="339"/>
      <c r="G28" s="432"/>
      <c r="H28" s="433"/>
      <c r="I28" s="40"/>
      <c r="J28" s="40"/>
    </row>
    <row r="29" spans="1:10" ht="15.75">
      <c r="A29" s="152" t="s">
        <v>272</v>
      </c>
      <c r="B29" s="28"/>
      <c r="C29" s="482">
        <f>SUM(C25:D28)</f>
        <v>150000000000</v>
      </c>
      <c r="D29" s="483"/>
      <c r="E29" s="340"/>
      <c r="F29" s="340"/>
      <c r="G29" s="482">
        <f>SUM(G25:H28)</f>
        <v>150000000000</v>
      </c>
      <c r="H29" s="483"/>
      <c r="I29" s="41"/>
      <c r="J29" s="41"/>
    </row>
    <row r="30" spans="1:10" ht="18.75" customHeight="1">
      <c r="A30" s="341" t="s">
        <v>530</v>
      </c>
      <c r="B30" s="155"/>
      <c r="C30" s="155"/>
      <c r="D30" s="155"/>
      <c r="E30" s="18"/>
      <c r="F30" s="18"/>
      <c r="G30" s="18"/>
      <c r="H30" s="18"/>
      <c r="I30" s="18"/>
      <c r="J30" s="19"/>
    </row>
    <row r="31" spans="1:10">
      <c r="A31" s="39"/>
      <c r="B31" s="16"/>
      <c r="C31" s="16"/>
      <c r="D31" s="16"/>
      <c r="E31" s="16"/>
      <c r="F31" s="16"/>
      <c r="G31" s="16"/>
      <c r="H31" s="16"/>
      <c r="I31" s="16"/>
      <c r="J31" s="16"/>
    </row>
    <row r="32" spans="1:10" s="12" customFormat="1" ht="15.75">
      <c r="A32" s="434" t="s">
        <v>535</v>
      </c>
      <c r="B32" s="435"/>
      <c r="C32" s="435"/>
      <c r="D32" s="436"/>
      <c r="E32" s="434" t="s">
        <v>311</v>
      </c>
      <c r="F32" s="435"/>
      <c r="G32" s="436"/>
      <c r="H32" s="434" t="s">
        <v>308</v>
      </c>
      <c r="I32" s="435"/>
      <c r="J32" s="436"/>
    </row>
    <row r="33" spans="1:10" ht="15.75">
      <c r="A33" s="132" t="s">
        <v>536</v>
      </c>
      <c r="B33" s="16"/>
      <c r="C33" s="16"/>
      <c r="D33" s="16"/>
      <c r="E33" s="477"/>
      <c r="F33" s="478"/>
      <c r="G33" s="479"/>
      <c r="H33" s="477"/>
      <c r="I33" s="478"/>
      <c r="J33" s="479"/>
    </row>
    <row r="34" spans="1:10" ht="15.75">
      <c r="A34" s="132" t="s">
        <v>537</v>
      </c>
      <c r="B34" s="16"/>
      <c r="C34" s="16"/>
      <c r="D34" s="16"/>
      <c r="E34" s="432">
        <v>150000000000</v>
      </c>
      <c r="F34" s="476"/>
      <c r="G34" s="433"/>
      <c r="H34" s="432">
        <v>150000000000</v>
      </c>
      <c r="I34" s="476"/>
      <c r="J34" s="433"/>
    </row>
    <row r="35" spans="1:10" ht="15.75">
      <c r="A35" s="132" t="s">
        <v>538</v>
      </c>
      <c r="B35" s="16"/>
      <c r="C35" s="16"/>
      <c r="D35" s="16"/>
      <c r="E35" s="432"/>
      <c r="F35" s="476"/>
      <c r="G35" s="433"/>
      <c r="H35" s="476"/>
      <c r="I35" s="476"/>
      <c r="J35" s="433"/>
    </row>
    <row r="36" spans="1:10" ht="15.75">
      <c r="A36" s="132" t="s">
        <v>539</v>
      </c>
      <c r="B36" s="16"/>
      <c r="C36" s="16"/>
      <c r="D36" s="16"/>
      <c r="E36" s="432"/>
      <c r="F36" s="476"/>
      <c r="G36" s="433"/>
      <c r="H36" s="476"/>
      <c r="I36" s="476"/>
      <c r="J36" s="433"/>
    </row>
    <row r="37" spans="1:10" ht="15.75">
      <c r="A37" s="132" t="s">
        <v>540</v>
      </c>
      <c r="B37" s="16"/>
      <c r="C37" s="16"/>
      <c r="D37" s="16"/>
      <c r="E37" s="432">
        <v>150000000000</v>
      </c>
      <c r="F37" s="476"/>
      <c r="G37" s="433"/>
      <c r="H37" s="432">
        <v>150000000000</v>
      </c>
      <c r="I37" s="476"/>
      <c r="J37" s="433"/>
    </row>
    <row r="38" spans="1:10" ht="15.75">
      <c r="A38" s="136" t="s">
        <v>541</v>
      </c>
      <c r="B38" s="28"/>
      <c r="C38" s="28"/>
      <c r="D38" s="28"/>
      <c r="E38" s="473"/>
      <c r="F38" s="474"/>
      <c r="G38" s="475"/>
      <c r="H38" s="473"/>
      <c r="I38" s="474"/>
      <c r="J38" s="475"/>
    </row>
    <row r="39" spans="1:10" s="12" customFormat="1" ht="15.75">
      <c r="A39" s="127" t="s">
        <v>542</v>
      </c>
      <c r="B39" s="30"/>
      <c r="C39" s="30"/>
      <c r="D39" s="30"/>
      <c r="E39" s="30"/>
      <c r="F39" s="30"/>
      <c r="G39" s="30"/>
      <c r="H39" s="30"/>
      <c r="I39" s="30"/>
      <c r="J39" s="36"/>
    </row>
    <row r="40" spans="1:10" ht="15.75">
      <c r="A40" s="132" t="s">
        <v>543</v>
      </c>
      <c r="B40" s="133"/>
      <c r="C40" s="133"/>
      <c r="D40" s="16"/>
      <c r="E40" s="16"/>
      <c r="F40" s="16"/>
      <c r="G40" s="16"/>
      <c r="H40" s="16"/>
      <c r="I40" s="16"/>
      <c r="J40" s="17"/>
    </row>
    <row r="41" spans="1:10" ht="15.75">
      <c r="A41" s="132" t="s">
        <v>544</v>
      </c>
      <c r="B41" s="16"/>
      <c r="C41" s="16"/>
      <c r="D41" s="16"/>
      <c r="E41" s="16"/>
      <c r="F41" s="16"/>
      <c r="G41" s="16"/>
      <c r="H41" s="16"/>
      <c r="I41" s="16"/>
      <c r="J41" s="17"/>
    </row>
    <row r="42" spans="1:10" ht="15.75">
      <c r="A42" s="132" t="s">
        <v>545</v>
      </c>
      <c r="B42" s="16"/>
      <c r="C42" s="16"/>
      <c r="D42" s="16"/>
      <c r="E42" s="16"/>
      <c r="F42" s="16"/>
      <c r="G42" s="16"/>
      <c r="H42" s="16"/>
      <c r="I42" s="16"/>
      <c r="J42" s="17"/>
    </row>
    <row r="43" spans="1:10" ht="15.75">
      <c r="A43" s="136" t="s">
        <v>546</v>
      </c>
      <c r="B43" s="28"/>
      <c r="C43" s="28"/>
      <c r="D43" s="28"/>
      <c r="E43" s="28"/>
      <c r="F43" s="28"/>
      <c r="G43" s="28"/>
      <c r="H43" s="28"/>
      <c r="I43" s="28"/>
      <c r="J43" s="22"/>
    </row>
    <row r="44" spans="1:10" s="12" customFormat="1" ht="15.75">
      <c r="A44" s="189" t="s">
        <v>547</v>
      </c>
      <c r="B44" s="24"/>
      <c r="C44" s="24"/>
      <c r="D44" s="25"/>
      <c r="E44" s="434" t="s">
        <v>311</v>
      </c>
      <c r="F44" s="435"/>
      <c r="G44" s="436"/>
      <c r="H44" s="434" t="s">
        <v>308</v>
      </c>
      <c r="I44" s="435"/>
      <c r="J44" s="436"/>
    </row>
    <row r="45" spans="1:10" ht="15.75">
      <c r="A45" s="200" t="s">
        <v>548</v>
      </c>
      <c r="B45" s="23"/>
      <c r="C45" s="23"/>
      <c r="D45" s="23"/>
      <c r="E45" s="42"/>
      <c r="F45" s="343">
        <v>15000000</v>
      </c>
      <c r="G45" s="344"/>
      <c r="H45" s="343"/>
      <c r="I45" s="343">
        <v>15000000</v>
      </c>
      <c r="J45" s="344"/>
    </row>
    <row r="46" spans="1:10" ht="15.75">
      <c r="A46" s="347" t="s">
        <v>549</v>
      </c>
      <c r="B46" s="16"/>
      <c r="C46" s="16"/>
      <c r="D46" s="16"/>
      <c r="E46" s="43"/>
      <c r="F46" s="345"/>
      <c r="G46" s="346"/>
      <c r="H46" s="345"/>
      <c r="I46" s="345"/>
      <c r="J46" s="346"/>
    </row>
    <row r="47" spans="1:10" ht="15.75">
      <c r="A47" s="132" t="s">
        <v>550</v>
      </c>
      <c r="B47" s="16"/>
      <c r="C47" s="16"/>
      <c r="D47" s="16"/>
      <c r="E47" s="43"/>
      <c r="F47" s="345">
        <v>15000000</v>
      </c>
      <c r="G47" s="346"/>
      <c r="H47" s="345"/>
      <c r="I47" s="345">
        <v>15000000</v>
      </c>
      <c r="J47" s="346"/>
    </row>
    <row r="48" spans="1:10" ht="15.75">
      <c r="A48" s="132" t="s">
        <v>551</v>
      </c>
      <c r="B48" s="16"/>
      <c r="C48" s="16"/>
      <c r="D48" s="16"/>
      <c r="E48" s="43"/>
      <c r="F48" s="345"/>
      <c r="G48" s="346"/>
      <c r="H48" s="345"/>
      <c r="I48" s="345"/>
      <c r="J48" s="346"/>
    </row>
    <row r="49" spans="1:10" ht="15.75">
      <c r="A49" s="132" t="s">
        <v>552</v>
      </c>
      <c r="B49" s="16"/>
      <c r="C49" s="16"/>
      <c r="D49" s="16"/>
      <c r="E49" s="43"/>
      <c r="F49" s="345"/>
      <c r="G49" s="346"/>
      <c r="H49" s="345"/>
      <c r="I49" s="345"/>
      <c r="J49" s="346"/>
    </row>
    <row r="50" spans="1:10" ht="15.75">
      <c r="A50" s="132" t="s">
        <v>550</v>
      </c>
      <c r="B50" s="16"/>
      <c r="C50" s="16"/>
      <c r="D50" s="16"/>
      <c r="E50" s="43"/>
      <c r="F50" s="345"/>
      <c r="G50" s="346"/>
      <c r="H50" s="345"/>
      <c r="I50" s="345"/>
      <c r="J50" s="346"/>
    </row>
    <row r="51" spans="1:10" ht="15.75">
      <c r="A51" s="132" t="s">
        <v>551</v>
      </c>
      <c r="B51" s="16"/>
      <c r="C51" s="16"/>
      <c r="D51" s="16"/>
      <c r="E51" s="43"/>
      <c r="F51" s="345"/>
      <c r="G51" s="346"/>
      <c r="H51" s="345"/>
      <c r="I51" s="345"/>
      <c r="J51" s="346"/>
    </row>
    <row r="52" spans="1:10" ht="15.75">
      <c r="A52" s="132" t="s">
        <v>553</v>
      </c>
      <c r="B52" s="16"/>
      <c r="C52" s="16"/>
      <c r="D52" s="16"/>
      <c r="E52" s="43"/>
      <c r="F52" s="345"/>
      <c r="G52" s="346"/>
      <c r="H52" s="345"/>
      <c r="I52" s="345"/>
      <c r="J52" s="346"/>
    </row>
    <row r="53" spans="1:10" ht="15.75">
      <c r="A53" s="132" t="s">
        <v>550</v>
      </c>
      <c r="B53" s="16"/>
      <c r="C53" s="16"/>
      <c r="D53" s="16"/>
      <c r="E53" s="43"/>
      <c r="F53" s="345">
        <v>15000000</v>
      </c>
      <c r="G53" s="346"/>
      <c r="H53" s="345"/>
      <c r="I53" s="345">
        <v>15000000</v>
      </c>
      <c r="J53" s="346"/>
    </row>
    <row r="54" spans="1:10" ht="15.75">
      <c r="A54" s="136" t="s">
        <v>551</v>
      </c>
      <c r="B54" s="28"/>
      <c r="C54" s="28"/>
      <c r="D54" s="28"/>
      <c r="E54" s="44"/>
      <c r="F54" s="45"/>
      <c r="G54" s="46"/>
      <c r="H54" s="45"/>
      <c r="I54" s="45"/>
      <c r="J54" s="46"/>
    </row>
    <row r="55" spans="1:10" ht="15.75">
      <c r="A55" s="348" t="s">
        <v>554</v>
      </c>
    </row>
    <row r="56" spans="1:10" ht="15.75">
      <c r="A56" s="121" t="s">
        <v>555</v>
      </c>
    </row>
    <row r="57" spans="1:10" ht="15.75">
      <c r="A57" s="121" t="s">
        <v>556</v>
      </c>
    </row>
    <row r="58" spans="1:10" ht="15.75">
      <c r="A58" s="121" t="s">
        <v>84</v>
      </c>
    </row>
    <row r="59" spans="1:10" ht="15.75">
      <c r="A59" s="121" t="s">
        <v>557</v>
      </c>
      <c r="C59" s="121"/>
      <c r="D59" s="121"/>
      <c r="E59" s="121"/>
      <c r="F59" s="121"/>
      <c r="G59" s="121"/>
      <c r="H59" s="121"/>
    </row>
    <row r="60" spans="1:10" ht="15.75">
      <c r="A60" s="121" t="s">
        <v>558</v>
      </c>
      <c r="C60" s="121"/>
      <c r="D60" s="121"/>
      <c r="E60" s="121"/>
      <c r="F60" s="121"/>
      <c r="G60" s="121"/>
      <c r="H60" s="121"/>
    </row>
    <row r="61" spans="1:10" ht="15.75">
      <c r="A61" s="121" t="s">
        <v>86</v>
      </c>
      <c r="B61" s="121"/>
      <c r="C61" s="121"/>
      <c r="D61" s="121"/>
      <c r="E61" s="121"/>
      <c r="F61" s="121"/>
      <c r="G61" s="121"/>
      <c r="H61" s="121"/>
      <c r="I61" s="121"/>
      <c r="J61" s="121"/>
    </row>
    <row r="62" spans="1:10" ht="15.75">
      <c r="A62" s="121"/>
      <c r="B62" s="121"/>
      <c r="C62" s="121"/>
      <c r="D62" s="121"/>
      <c r="E62" s="121"/>
      <c r="F62" s="121"/>
      <c r="G62" s="121"/>
      <c r="H62" s="121"/>
      <c r="I62" s="121"/>
      <c r="J62" s="121"/>
    </row>
    <row r="63" spans="1:10" ht="15.75">
      <c r="A63" s="121"/>
      <c r="B63" s="121"/>
      <c r="C63" s="121"/>
      <c r="D63" s="121"/>
      <c r="E63" s="121"/>
      <c r="F63" s="121"/>
      <c r="G63" s="121"/>
      <c r="H63" s="121"/>
      <c r="I63" s="121"/>
      <c r="J63" s="121"/>
    </row>
    <row r="64" spans="1:10" ht="15.75">
      <c r="A64" s="121"/>
      <c r="B64" s="121"/>
      <c r="C64" s="121"/>
      <c r="D64" s="121"/>
      <c r="E64" s="121"/>
      <c r="F64" s="121"/>
      <c r="G64" s="121"/>
      <c r="H64" s="121"/>
      <c r="I64" s="121"/>
      <c r="J64" s="121"/>
    </row>
    <row r="65" spans="1:10" ht="15.75">
      <c r="A65" s="121"/>
      <c r="B65" s="121"/>
      <c r="C65" s="121"/>
      <c r="D65" s="121"/>
      <c r="E65" s="121"/>
      <c r="F65" s="121"/>
      <c r="G65" s="121"/>
      <c r="H65" s="121"/>
      <c r="I65" s="121"/>
      <c r="J65" s="121"/>
    </row>
    <row r="66" spans="1:10" ht="15.75">
      <c r="A66" s="121"/>
      <c r="B66" s="121"/>
      <c r="C66" s="121"/>
      <c r="D66" s="121"/>
      <c r="E66" s="121"/>
      <c r="F66" s="121"/>
      <c r="G66" s="121"/>
      <c r="H66" s="121"/>
      <c r="I66" s="121"/>
      <c r="J66" s="121"/>
    </row>
    <row r="67" spans="1:10" ht="15.75">
      <c r="A67" s="121"/>
      <c r="B67" s="121"/>
      <c r="C67" s="121"/>
      <c r="D67" s="121"/>
      <c r="E67" s="121"/>
      <c r="F67" s="121"/>
      <c r="G67" s="121"/>
      <c r="H67" s="121"/>
      <c r="I67" s="121"/>
      <c r="J67" s="121"/>
    </row>
    <row r="68" spans="1:10" ht="15.75">
      <c r="A68" s="121"/>
      <c r="B68" s="121"/>
      <c r="C68" s="121"/>
      <c r="D68" s="121"/>
      <c r="E68" s="121"/>
      <c r="F68" s="121"/>
      <c r="G68" s="121"/>
      <c r="H68" s="121"/>
      <c r="I68" s="121"/>
      <c r="J68" s="121"/>
    </row>
    <row r="69" spans="1:10" ht="15.75">
      <c r="A69" s="121"/>
      <c r="B69" s="121"/>
      <c r="C69" s="121"/>
      <c r="D69" s="121"/>
      <c r="E69" s="121"/>
      <c r="F69" s="121"/>
      <c r="G69" s="121"/>
      <c r="H69" s="121"/>
      <c r="I69" s="121"/>
      <c r="J69" s="121"/>
    </row>
    <row r="70" spans="1:10" ht="15.75">
      <c r="A70" s="121"/>
      <c r="B70" s="121"/>
      <c r="C70" s="121"/>
      <c r="D70" s="121"/>
      <c r="E70" s="121"/>
      <c r="F70" s="121"/>
      <c r="G70" s="121"/>
      <c r="H70" s="121"/>
      <c r="I70" s="121"/>
      <c r="J70" s="121"/>
    </row>
    <row r="71" spans="1:10" ht="15.75">
      <c r="A71" s="121"/>
      <c r="B71" s="121"/>
      <c r="C71" s="121"/>
      <c r="D71" s="121"/>
      <c r="E71" s="121"/>
      <c r="F71" s="121"/>
      <c r="G71" s="121"/>
      <c r="H71" s="121"/>
      <c r="I71" s="121"/>
      <c r="J71" s="121"/>
    </row>
  </sheetData>
  <sheetProtection password="DAF5" sheet="1" objects="1" scenarios="1"/>
  <mergeCells count="37">
    <mergeCell ref="C24:D24"/>
    <mergeCell ref="A32:D32"/>
    <mergeCell ref="B3:C3"/>
    <mergeCell ref="B5:C5"/>
    <mergeCell ref="B21:C21"/>
    <mergeCell ref="C23:F23"/>
    <mergeCell ref="B12:C12"/>
    <mergeCell ref="B13:C13"/>
    <mergeCell ref="B4:C4"/>
    <mergeCell ref="G23:J23"/>
    <mergeCell ref="C27:D27"/>
    <mergeCell ref="E44:G44"/>
    <mergeCell ref="H44:J44"/>
    <mergeCell ref="E33:G33"/>
    <mergeCell ref="E34:G34"/>
    <mergeCell ref="E35:G35"/>
    <mergeCell ref="E36:G36"/>
    <mergeCell ref="E37:G37"/>
    <mergeCell ref="H37:J37"/>
    <mergeCell ref="H33:J33"/>
    <mergeCell ref="H34:J34"/>
    <mergeCell ref="C26:D26"/>
    <mergeCell ref="G24:H24"/>
    <mergeCell ref="C29:D29"/>
    <mergeCell ref="G29:H29"/>
    <mergeCell ref="H38:J38"/>
    <mergeCell ref="H35:J35"/>
    <mergeCell ref="E38:G38"/>
    <mergeCell ref="C25:D25"/>
    <mergeCell ref="E32:G32"/>
    <mergeCell ref="H32:J32"/>
    <mergeCell ref="H36:J36"/>
    <mergeCell ref="G27:H27"/>
    <mergeCell ref="C28:D28"/>
    <mergeCell ref="G28:H28"/>
    <mergeCell ref="G25:H25"/>
    <mergeCell ref="G26:H26"/>
  </mergeCells>
  <phoneticPr fontId="0" type="noConversion"/>
  <printOptions horizontalCentered="1"/>
  <pageMargins left="0.29527559055118102" right="0.29527559055118102" top="0.98425196850393704" bottom="0.78740157480314998" header="0.511811023622047" footer="0.511811023622047"/>
  <pageSetup firstPageNumber="12" orientation="landscape" useFirstPageNumber="1"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59"/>
  <sheetViews>
    <sheetView topLeftCell="A7" workbookViewId="0">
      <selection activeCell="A148" sqref="A148:I148"/>
    </sheetView>
  </sheetViews>
  <sheetFormatPr defaultRowHeight="15"/>
  <cols>
    <col min="5" max="5" width="11.875" customWidth="1"/>
    <col min="6" max="6" width="8" customWidth="1"/>
    <col min="7" max="7" width="9.75" customWidth="1"/>
    <col min="8" max="8" width="10.875" customWidth="1"/>
  </cols>
  <sheetData>
    <row r="1" spans="1:9" ht="15.75">
      <c r="A1" s="242" t="s">
        <v>306</v>
      </c>
      <c r="B1" s="243"/>
      <c r="C1" s="243"/>
      <c r="D1" s="243"/>
      <c r="E1" s="243"/>
      <c r="F1" s="243"/>
      <c r="G1" s="243"/>
      <c r="H1" s="243"/>
      <c r="I1" s="244"/>
    </row>
    <row r="2" spans="1:9">
      <c r="A2" s="405" t="s">
        <v>307</v>
      </c>
      <c r="B2" s="406"/>
      <c r="C2" s="406"/>
      <c r="D2" s="406"/>
      <c r="E2" s="407"/>
      <c r="F2" s="402" t="s">
        <v>308</v>
      </c>
      <c r="G2" s="402" t="s">
        <v>309</v>
      </c>
      <c r="H2" s="402" t="s">
        <v>310</v>
      </c>
      <c r="I2" s="402" t="s">
        <v>311</v>
      </c>
    </row>
    <row r="3" spans="1:9">
      <c r="A3" s="408"/>
      <c r="B3" s="409"/>
      <c r="C3" s="409"/>
      <c r="D3" s="409"/>
      <c r="E3" s="410"/>
      <c r="F3" s="403"/>
      <c r="G3" s="403"/>
      <c r="H3" s="403"/>
      <c r="I3" s="403"/>
    </row>
    <row r="4" spans="1:9">
      <c r="A4" s="411"/>
      <c r="B4" s="412"/>
      <c r="C4" s="412"/>
      <c r="D4" s="412"/>
      <c r="E4" s="413"/>
      <c r="F4" s="404"/>
      <c r="G4" s="404"/>
      <c r="H4" s="404"/>
      <c r="I4" s="404"/>
    </row>
    <row r="5" spans="1:9" ht="15.75">
      <c r="A5" s="414" t="s">
        <v>312</v>
      </c>
      <c r="B5" s="415"/>
      <c r="C5" s="415"/>
      <c r="D5" s="167"/>
      <c r="E5" s="167"/>
      <c r="F5" s="166"/>
      <c r="G5" s="168"/>
      <c r="H5" s="169"/>
      <c r="I5" s="170"/>
    </row>
    <row r="6" spans="1:9" ht="15.75">
      <c r="A6" s="171" t="s">
        <v>313</v>
      </c>
      <c r="B6" s="172"/>
      <c r="C6" s="172"/>
      <c r="D6" s="174"/>
      <c r="E6" s="174"/>
      <c r="F6" s="173"/>
      <c r="G6" s="175"/>
      <c r="H6" s="176"/>
      <c r="I6" s="177"/>
    </row>
    <row r="7" spans="1:9" ht="15.75">
      <c r="A7" s="178" t="s">
        <v>314</v>
      </c>
      <c r="B7" s="172"/>
      <c r="C7" s="172"/>
      <c r="D7" s="174"/>
      <c r="E7" s="174"/>
      <c r="F7" s="173"/>
      <c r="G7" s="179"/>
      <c r="H7" s="176"/>
      <c r="I7" s="180"/>
    </row>
    <row r="8" spans="1:9" ht="15.75">
      <c r="A8" s="178" t="s">
        <v>315</v>
      </c>
      <c r="B8" s="172"/>
      <c r="C8" s="172"/>
      <c r="D8" s="174"/>
      <c r="E8" s="174"/>
      <c r="F8" s="173"/>
      <c r="G8" s="179"/>
      <c r="H8" s="176"/>
      <c r="I8" s="180"/>
    </row>
    <row r="9" spans="1:9" ht="15.75">
      <c r="A9" s="178" t="s">
        <v>316</v>
      </c>
      <c r="B9" s="172"/>
      <c r="C9" s="172"/>
      <c r="D9" s="174"/>
      <c r="E9" s="174"/>
      <c r="F9" s="173"/>
      <c r="G9" s="179"/>
      <c r="H9" s="176"/>
      <c r="I9" s="180"/>
    </row>
    <row r="10" spans="1:9" ht="15.75">
      <c r="A10" s="178" t="s">
        <v>317</v>
      </c>
      <c r="B10" s="172"/>
      <c r="C10" s="172"/>
      <c r="D10" s="174"/>
      <c r="E10" s="174"/>
      <c r="F10" s="173"/>
      <c r="G10" s="179"/>
      <c r="H10" s="176"/>
      <c r="I10" s="180"/>
    </row>
    <row r="11" spans="1:9" ht="15.75">
      <c r="A11" s="178" t="s">
        <v>318</v>
      </c>
      <c r="B11" s="172"/>
      <c r="C11" s="172"/>
      <c r="D11" s="174"/>
      <c r="E11" s="174"/>
      <c r="F11" s="173"/>
      <c r="G11" s="179"/>
      <c r="H11" s="176"/>
      <c r="I11" s="180"/>
    </row>
    <row r="12" spans="1:9" ht="15.75">
      <c r="A12" s="178" t="s">
        <v>319</v>
      </c>
      <c r="B12" s="172"/>
      <c r="C12" s="172"/>
      <c r="D12" s="174"/>
      <c r="E12" s="174"/>
      <c r="F12" s="173"/>
      <c r="G12" s="179"/>
      <c r="H12" s="176"/>
      <c r="I12" s="180"/>
    </row>
    <row r="13" spans="1:9" ht="15.75">
      <c r="A13" s="171" t="s">
        <v>320</v>
      </c>
      <c r="B13" s="172"/>
      <c r="C13" s="172"/>
      <c r="D13" s="174"/>
      <c r="E13" s="174"/>
      <c r="F13" s="173"/>
      <c r="G13" s="175"/>
      <c r="H13" s="176"/>
      <c r="I13" s="177"/>
    </row>
    <row r="14" spans="1:9" ht="15.75">
      <c r="A14" s="399" t="s">
        <v>321</v>
      </c>
      <c r="B14" s="400"/>
      <c r="C14" s="400"/>
      <c r="D14" s="174"/>
      <c r="E14" s="174"/>
      <c r="F14" s="173"/>
      <c r="G14" s="179"/>
      <c r="H14" s="176"/>
      <c r="I14" s="177"/>
    </row>
    <row r="15" spans="1:9" ht="15.75">
      <c r="A15" s="171" t="s">
        <v>313</v>
      </c>
      <c r="B15" s="172"/>
      <c r="C15" s="172"/>
      <c r="D15" s="174"/>
      <c r="E15" s="174"/>
      <c r="F15" s="173"/>
      <c r="G15" s="175"/>
      <c r="H15" s="176"/>
      <c r="I15" s="177"/>
    </row>
    <row r="16" spans="1:9" ht="15.75">
      <c r="A16" s="178" t="s">
        <v>322</v>
      </c>
      <c r="B16" s="172"/>
      <c r="C16" s="172"/>
      <c r="D16" s="174"/>
      <c r="E16" s="174"/>
      <c r="F16" s="173"/>
      <c r="G16" s="179"/>
      <c r="H16" s="176"/>
      <c r="I16" s="180"/>
    </row>
    <row r="17" spans="1:9" ht="15.75">
      <c r="A17" s="178" t="s">
        <v>317</v>
      </c>
      <c r="B17" s="172"/>
      <c r="C17" s="172"/>
      <c r="D17" s="174"/>
      <c r="E17" s="174"/>
      <c r="F17" s="173"/>
      <c r="G17" s="179"/>
      <c r="H17" s="176"/>
      <c r="I17" s="180"/>
    </row>
    <row r="18" spans="1:9" ht="15.75">
      <c r="A18" s="178" t="s">
        <v>318</v>
      </c>
      <c r="B18" s="172"/>
      <c r="C18" s="172"/>
      <c r="D18" s="174"/>
      <c r="E18" s="174"/>
      <c r="F18" s="173"/>
      <c r="G18" s="179"/>
      <c r="H18" s="176"/>
      <c r="I18" s="180"/>
    </row>
    <row r="19" spans="1:9" ht="15.75">
      <c r="A19" s="178" t="s">
        <v>319</v>
      </c>
      <c r="B19" s="172"/>
      <c r="C19" s="172"/>
      <c r="D19" s="174"/>
      <c r="E19" s="174"/>
      <c r="F19" s="173"/>
      <c r="G19" s="179"/>
      <c r="H19" s="176"/>
      <c r="I19" s="180"/>
    </row>
    <row r="20" spans="1:9" ht="15.75">
      <c r="A20" s="203" t="s">
        <v>320</v>
      </c>
      <c r="B20" s="204"/>
      <c r="C20" s="204"/>
      <c r="D20" s="184"/>
      <c r="E20" s="184"/>
      <c r="F20" s="183"/>
      <c r="G20" s="185"/>
      <c r="H20" s="186"/>
      <c r="I20" s="187"/>
    </row>
    <row r="21" spans="1:9" ht="15.75">
      <c r="A21" s="205"/>
      <c r="B21" s="206"/>
      <c r="C21" s="206"/>
      <c r="D21" s="196"/>
      <c r="E21" s="196"/>
      <c r="F21" s="196"/>
      <c r="G21" s="197"/>
      <c r="H21" s="198"/>
      <c r="I21" s="199"/>
    </row>
    <row r="22" spans="1:9" ht="15.75">
      <c r="A22" s="189" t="s">
        <v>451</v>
      </c>
      <c r="B22" s="155"/>
      <c r="C22" s="155"/>
      <c r="D22" s="155"/>
      <c r="E22" s="155"/>
      <c r="F22" s="427">
        <v>57515143309</v>
      </c>
      <c r="G22" s="428"/>
      <c r="H22" s="427">
        <v>53844143309</v>
      </c>
      <c r="I22" s="428"/>
    </row>
    <row r="23" spans="1:9" ht="15.75">
      <c r="A23" s="189"/>
      <c r="B23" s="155"/>
      <c r="C23" s="155"/>
      <c r="D23" s="155"/>
      <c r="E23" s="155"/>
      <c r="F23" s="155"/>
      <c r="G23" s="155"/>
      <c r="H23" s="155"/>
      <c r="I23" s="190"/>
    </row>
    <row r="24" spans="1:9" ht="15.75">
      <c r="A24" s="189" t="s">
        <v>323</v>
      </c>
      <c r="B24" s="155"/>
      <c r="C24" s="155"/>
      <c r="D24" s="155"/>
      <c r="E24" s="190"/>
      <c r="F24" s="434" t="s">
        <v>311</v>
      </c>
      <c r="G24" s="436"/>
      <c r="H24" s="451" t="s">
        <v>482</v>
      </c>
      <c r="I24" s="452"/>
    </row>
    <row r="25" spans="1:9" ht="15.75">
      <c r="A25" s="200" t="s">
        <v>324</v>
      </c>
      <c r="B25" s="129"/>
      <c r="C25" s="129"/>
      <c r="D25" s="129"/>
      <c r="E25" s="129"/>
      <c r="F25" s="449">
        <v>0</v>
      </c>
      <c r="G25" s="450"/>
      <c r="H25" s="421">
        <v>0</v>
      </c>
      <c r="I25" s="422"/>
    </row>
    <row r="26" spans="1:9" ht="15.75">
      <c r="A26" s="132" t="s">
        <v>325</v>
      </c>
      <c r="B26" s="133"/>
      <c r="C26" s="133"/>
      <c r="D26" s="133"/>
      <c r="E26" s="133"/>
      <c r="F26" s="421">
        <v>5750000000</v>
      </c>
      <c r="G26" s="422"/>
      <c r="H26" s="421"/>
      <c r="I26" s="422"/>
    </row>
    <row r="27" spans="1:9" ht="15.75">
      <c r="A27" s="132" t="s">
        <v>326</v>
      </c>
      <c r="B27" s="133"/>
      <c r="C27" s="133"/>
      <c r="D27" s="133"/>
      <c r="E27" s="133"/>
      <c r="F27" s="421"/>
      <c r="G27" s="422"/>
      <c r="H27" s="421"/>
      <c r="I27" s="422"/>
    </row>
    <row r="28" spans="1:9" ht="15.75">
      <c r="A28" s="132" t="s">
        <v>319</v>
      </c>
      <c r="B28" s="133"/>
      <c r="C28" s="133"/>
      <c r="D28" s="133"/>
      <c r="E28" s="133"/>
      <c r="F28" s="421"/>
      <c r="G28" s="422"/>
      <c r="H28" s="421"/>
      <c r="I28" s="422"/>
    </row>
    <row r="29" spans="1:9" ht="15.75">
      <c r="A29" s="132" t="s">
        <v>327</v>
      </c>
      <c r="B29" s="133"/>
      <c r="C29" s="133"/>
      <c r="D29" s="133"/>
      <c r="E29" s="133"/>
      <c r="F29" s="421">
        <f>F25+F26-F27-F28</f>
        <v>5750000000</v>
      </c>
      <c r="G29" s="422"/>
      <c r="H29" s="421">
        <f>H25+H26-H27-H28</f>
        <v>0</v>
      </c>
      <c r="I29" s="422"/>
    </row>
    <row r="30" spans="1:9" ht="15.75">
      <c r="A30" s="132"/>
      <c r="B30" s="133"/>
      <c r="C30" s="133"/>
      <c r="D30" s="133"/>
      <c r="E30" s="133"/>
      <c r="F30" s="134"/>
      <c r="G30" s="135"/>
      <c r="H30" s="163"/>
      <c r="I30" s="135"/>
    </row>
    <row r="31" spans="1:9" ht="15.75">
      <c r="A31" s="189" t="s">
        <v>328</v>
      </c>
      <c r="B31" s="155"/>
      <c r="C31" s="155"/>
      <c r="D31" s="155"/>
      <c r="E31" s="155"/>
      <c r="F31" s="519">
        <v>0</v>
      </c>
      <c r="G31" s="520"/>
      <c r="H31" s="519">
        <v>0</v>
      </c>
      <c r="I31" s="520"/>
    </row>
    <row r="32" spans="1:9" ht="15.75">
      <c r="A32" s="159"/>
      <c r="B32" s="133"/>
      <c r="C32" s="133"/>
      <c r="D32" s="133"/>
      <c r="E32" s="133"/>
      <c r="F32" s="207"/>
      <c r="G32" s="135"/>
      <c r="H32" s="208"/>
      <c r="I32" s="135"/>
    </row>
    <row r="33" spans="1:9" ht="15.75">
      <c r="A33" s="189" t="s">
        <v>329</v>
      </c>
      <c r="B33" s="155"/>
      <c r="C33" s="155"/>
      <c r="D33" s="155"/>
      <c r="E33" s="155"/>
      <c r="F33" s="527">
        <v>2613440025</v>
      </c>
      <c r="G33" s="528"/>
      <c r="H33" s="527">
        <v>10302399680</v>
      </c>
      <c r="I33" s="528"/>
    </row>
    <row r="34" spans="1:9" ht="15.75">
      <c r="A34" s="189" t="s">
        <v>330</v>
      </c>
      <c r="B34" s="155"/>
      <c r="C34" s="155"/>
      <c r="D34" s="155"/>
      <c r="E34" s="155"/>
      <c r="F34" s="521"/>
      <c r="G34" s="522"/>
      <c r="H34" s="521"/>
      <c r="I34" s="522"/>
    </row>
    <row r="35" spans="1:9" ht="15.75">
      <c r="A35" s="132" t="s">
        <v>331</v>
      </c>
      <c r="B35" s="133"/>
      <c r="C35" s="133"/>
      <c r="D35" s="133"/>
      <c r="E35" s="133"/>
      <c r="F35" s="449">
        <v>27171837822</v>
      </c>
      <c r="G35" s="450"/>
      <c r="H35" s="449">
        <v>29515227270</v>
      </c>
      <c r="I35" s="450"/>
    </row>
    <row r="36" spans="1:9" ht="15.75">
      <c r="A36" s="136" t="s">
        <v>332</v>
      </c>
      <c r="B36" s="137"/>
      <c r="C36" s="137"/>
      <c r="D36" s="137"/>
      <c r="E36" s="137"/>
      <c r="F36" s="425">
        <v>247785087</v>
      </c>
      <c r="G36" s="426"/>
      <c r="H36" s="425">
        <v>21273214</v>
      </c>
      <c r="I36" s="426"/>
    </row>
    <row r="37" spans="1:9" ht="15.75">
      <c r="A37" s="434" t="s">
        <v>333</v>
      </c>
      <c r="B37" s="435"/>
      <c r="C37" s="435"/>
      <c r="D37" s="435"/>
      <c r="E37" s="436"/>
      <c r="F37" s="427">
        <f>SUM(F35:G36)</f>
        <v>27419622909</v>
      </c>
      <c r="G37" s="428"/>
      <c r="H37" s="427">
        <f>SUM(H35:I36)</f>
        <v>29536500484</v>
      </c>
      <c r="I37" s="428"/>
    </row>
    <row r="38" spans="1:9" ht="15.75">
      <c r="A38" s="161"/>
      <c r="B38" s="143"/>
      <c r="C38" s="143"/>
      <c r="D38" s="143"/>
      <c r="E38" s="143"/>
      <c r="F38" s="130"/>
      <c r="G38" s="162"/>
      <c r="H38" s="162"/>
      <c r="I38" s="141"/>
    </row>
    <row r="39" spans="1:9" ht="15.75">
      <c r="A39" s="127" t="s">
        <v>334</v>
      </c>
      <c r="B39" s="129"/>
      <c r="C39" s="129"/>
      <c r="D39" s="129"/>
      <c r="E39" s="129"/>
      <c r="F39" s="449"/>
      <c r="G39" s="450"/>
      <c r="H39" s="449"/>
      <c r="I39" s="450"/>
    </row>
    <row r="40" spans="1:9" ht="15.75">
      <c r="A40" s="159" t="s">
        <v>335</v>
      </c>
      <c r="B40" s="133"/>
      <c r="C40" s="133"/>
      <c r="D40" s="133"/>
      <c r="E40" s="133"/>
      <c r="F40" s="506"/>
      <c r="G40" s="507"/>
      <c r="H40" s="421"/>
      <c r="I40" s="422"/>
    </row>
    <row r="41" spans="1:9" ht="15.75">
      <c r="A41" s="132" t="s">
        <v>336</v>
      </c>
      <c r="B41" s="133"/>
      <c r="C41" s="133"/>
      <c r="D41" s="133"/>
      <c r="E41" s="133"/>
      <c r="F41" s="421">
        <f>448665041+182485530+34918526</f>
        <v>666069097</v>
      </c>
      <c r="G41" s="422"/>
      <c r="H41" s="421">
        <v>133266277</v>
      </c>
      <c r="I41" s="422"/>
    </row>
    <row r="42" spans="1:9" ht="15.75">
      <c r="A42" s="132" t="s">
        <v>337</v>
      </c>
      <c r="B42" s="133"/>
      <c r="C42" s="133"/>
      <c r="D42" s="133"/>
      <c r="E42" s="133"/>
      <c r="F42" s="429"/>
      <c r="G42" s="430"/>
      <c r="H42" s="421"/>
      <c r="I42" s="422"/>
    </row>
    <row r="43" spans="1:9" ht="15.75">
      <c r="A43" s="132" t="s">
        <v>338</v>
      </c>
      <c r="B43" s="133"/>
      <c r="C43" s="133"/>
      <c r="D43" s="133"/>
      <c r="E43" s="133"/>
      <c r="F43" s="429"/>
      <c r="G43" s="430"/>
      <c r="H43" s="421"/>
      <c r="I43" s="422"/>
    </row>
    <row r="44" spans="1:9" ht="15.75">
      <c r="A44" s="132" t="s">
        <v>339</v>
      </c>
      <c r="B44" s="133"/>
      <c r="C44" s="133"/>
      <c r="D44" s="133"/>
      <c r="E44" s="133"/>
      <c r="F44" s="421"/>
      <c r="G44" s="422"/>
      <c r="H44" s="421"/>
      <c r="I44" s="422"/>
    </row>
    <row r="45" spans="1:9" ht="15.75">
      <c r="A45" s="132" t="s">
        <v>340</v>
      </c>
      <c r="B45" s="133"/>
      <c r="C45" s="133"/>
      <c r="D45" s="133"/>
      <c r="E45" s="133"/>
      <c r="F45" s="421"/>
      <c r="G45" s="422"/>
      <c r="H45" s="421"/>
      <c r="I45" s="422"/>
    </row>
    <row r="46" spans="1:9" ht="15.75">
      <c r="A46" s="132" t="s">
        <v>341</v>
      </c>
      <c r="B46" s="133"/>
      <c r="C46" s="133"/>
      <c r="D46" s="133"/>
      <c r="E46" s="133"/>
      <c r="F46" s="421">
        <f>442817891-34970963+297565250</f>
        <v>705412178</v>
      </c>
      <c r="G46" s="422"/>
      <c r="H46" s="421">
        <v>481887870</v>
      </c>
      <c r="I46" s="422"/>
    </row>
    <row r="47" spans="1:9" ht="15.75">
      <c r="A47" s="132" t="s">
        <v>484</v>
      </c>
      <c r="B47" s="133"/>
      <c r="C47" s="133"/>
      <c r="D47" s="133"/>
      <c r="E47" s="133"/>
      <c r="F47" s="421"/>
      <c r="G47" s="422"/>
      <c r="H47" s="421"/>
      <c r="I47" s="422"/>
    </row>
    <row r="48" spans="1:9" ht="15.75">
      <c r="A48" s="132" t="s">
        <v>342</v>
      </c>
      <c r="B48" s="133"/>
      <c r="C48" s="133"/>
      <c r="D48" s="133"/>
      <c r="E48" s="133"/>
      <c r="F48" s="421">
        <v>4436878532</v>
      </c>
      <c r="G48" s="422"/>
      <c r="H48" s="443">
        <v>5396660156</v>
      </c>
      <c r="I48" s="444"/>
    </row>
    <row r="49" spans="1:9" ht="15.75">
      <c r="A49" s="159" t="s">
        <v>343</v>
      </c>
      <c r="B49" s="133"/>
      <c r="C49" s="133"/>
      <c r="D49" s="133"/>
      <c r="E49" s="133"/>
      <c r="F49" s="421"/>
      <c r="G49" s="422"/>
      <c r="H49" s="421"/>
      <c r="I49" s="422"/>
    </row>
    <row r="50" spans="1:9" ht="15.75">
      <c r="A50" s="132" t="s">
        <v>344</v>
      </c>
      <c r="B50" s="133"/>
      <c r="C50" s="133"/>
      <c r="D50" s="133"/>
      <c r="E50" s="133"/>
      <c r="F50" s="421"/>
      <c r="G50" s="422"/>
      <c r="H50" s="421"/>
      <c r="I50" s="422"/>
    </row>
    <row r="51" spans="1:9" ht="15.75">
      <c r="A51" s="136" t="s">
        <v>345</v>
      </c>
      <c r="B51" s="137"/>
      <c r="C51" s="137"/>
      <c r="D51" s="137"/>
      <c r="E51" s="137"/>
      <c r="F51" s="425"/>
      <c r="G51" s="426"/>
      <c r="H51" s="425"/>
      <c r="I51" s="426"/>
    </row>
    <row r="52" spans="1:9" ht="15.75">
      <c r="A52" s="189"/>
      <c r="B52" s="209" t="s">
        <v>272</v>
      </c>
      <c r="C52" s="209"/>
      <c r="D52" s="209"/>
      <c r="E52" s="210"/>
      <c r="F52" s="427">
        <f>SUM(F41:G51)</f>
        <v>5808359807</v>
      </c>
      <c r="G52" s="428"/>
      <c r="H52" s="427">
        <f>SUM(H41:H51)</f>
        <v>6011814303</v>
      </c>
      <c r="I52" s="428"/>
    </row>
    <row r="53" spans="1:9" ht="15.75">
      <c r="A53" s="213"/>
      <c r="B53" s="213"/>
      <c r="C53" s="213"/>
      <c r="D53" s="213"/>
      <c r="E53" s="213"/>
      <c r="F53" s="214"/>
      <c r="G53" s="214"/>
      <c r="H53" s="214"/>
      <c r="I53" s="214"/>
    </row>
    <row r="54" spans="1:9" ht="15.75">
      <c r="A54" s="159" t="s">
        <v>346</v>
      </c>
      <c r="B54" s="133"/>
      <c r="C54" s="133"/>
      <c r="D54" s="133"/>
      <c r="E54" s="133"/>
      <c r="F54" s="449"/>
      <c r="G54" s="450"/>
      <c r="H54" s="449"/>
      <c r="I54" s="450"/>
    </row>
    <row r="55" spans="1:9" ht="15.75">
      <c r="A55" s="132" t="s">
        <v>347</v>
      </c>
      <c r="B55" s="133"/>
      <c r="C55" s="133"/>
      <c r="D55" s="133"/>
      <c r="E55" s="133"/>
      <c r="F55" s="421">
        <v>2519475213</v>
      </c>
      <c r="G55" s="422"/>
      <c r="H55" s="421">
        <v>860247159</v>
      </c>
      <c r="I55" s="422"/>
    </row>
    <row r="56" spans="1:9" ht="15.75">
      <c r="A56" s="136"/>
      <c r="B56" s="137"/>
      <c r="C56" s="137"/>
      <c r="D56" s="137"/>
      <c r="E56" s="137"/>
      <c r="F56" s="525"/>
      <c r="G56" s="526"/>
      <c r="H56" s="425"/>
      <c r="I56" s="426"/>
    </row>
    <row r="57" spans="1:9" ht="15.75">
      <c r="A57" s="434" t="s">
        <v>272</v>
      </c>
      <c r="B57" s="435"/>
      <c r="C57" s="435"/>
      <c r="D57" s="435"/>
      <c r="E57" s="436"/>
      <c r="F57" s="427">
        <f>SUM(F55:G56)</f>
        <v>2519475213</v>
      </c>
      <c r="G57" s="428"/>
      <c r="H57" s="427">
        <f>SUM(H55:I56)</f>
        <v>860247159</v>
      </c>
      <c r="I57" s="428"/>
    </row>
    <row r="58" spans="1:9" ht="15.75">
      <c r="A58" s="161"/>
      <c r="B58" s="143"/>
      <c r="C58" s="143"/>
      <c r="D58" s="143"/>
      <c r="E58" s="143"/>
      <c r="F58" s="130"/>
      <c r="G58" s="162"/>
      <c r="H58" s="162"/>
      <c r="I58" s="131"/>
    </row>
    <row r="59" spans="1:9" ht="15.75">
      <c r="A59" s="127" t="s">
        <v>348</v>
      </c>
      <c r="B59" s="129"/>
      <c r="C59" s="129"/>
      <c r="D59" s="129"/>
      <c r="E59" s="129"/>
      <c r="F59" s="517" t="s">
        <v>311</v>
      </c>
      <c r="G59" s="518"/>
      <c r="H59" s="523" t="s">
        <v>482</v>
      </c>
      <c r="I59" s="524"/>
    </row>
    <row r="60" spans="1:9" ht="15.75">
      <c r="A60" s="132" t="s">
        <v>439</v>
      </c>
      <c r="B60" s="133"/>
      <c r="C60" s="133"/>
      <c r="D60" s="133"/>
      <c r="E60" s="133"/>
      <c r="F60" s="421">
        <v>512828578</v>
      </c>
      <c r="G60" s="422"/>
      <c r="H60" s="421">
        <v>100996940</v>
      </c>
      <c r="I60" s="422"/>
    </row>
    <row r="61" spans="1:9" ht="15.75">
      <c r="A61" s="132" t="s">
        <v>349</v>
      </c>
      <c r="B61" s="133"/>
      <c r="C61" s="133"/>
      <c r="D61" s="133"/>
      <c r="E61" s="133"/>
      <c r="F61" s="421">
        <f>166129249-75937201</f>
        <v>90192048</v>
      </c>
      <c r="G61" s="422"/>
      <c r="H61" s="421">
        <v>726266647</v>
      </c>
      <c r="I61" s="422"/>
    </row>
    <row r="62" spans="1:9" ht="15.75">
      <c r="A62" s="132" t="s">
        <v>500</v>
      </c>
      <c r="B62" s="133"/>
      <c r="C62" s="133"/>
      <c r="D62" s="133"/>
      <c r="E62" s="133"/>
      <c r="F62" s="421">
        <v>5066144817</v>
      </c>
      <c r="G62" s="422"/>
      <c r="H62" s="421">
        <v>1398230603</v>
      </c>
      <c r="I62" s="422"/>
    </row>
    <row r="63" spans="1:9" ht="15.75">
      <c r="A63" s="132" t="s">
        <v>498</v>
      </c>
      <c r="B63" s="133"/>
      <c r="C63" s="133"/>
      <c r="D63" s="133"/>
      <c r="E63" s="133"/>
      <c r="F63" s="421">
        <v>3452842628</v>
      </c>
      <c r="G63" s="422"/>
      <c r="H63" s="421">
        <v>5244254560</v>
      </c>
      <c r="I63" s="422"/>
    </row>
    <row r="64" spans="1:9" ht="15.75">
      <c r="A64" s="132" t="s">
        <v>499</v>
      </c>
      <c r="B64" s="133"/>
      <c r="C64" s="133"/>
      <c r="D64" s="133"/>
      <c r="E64" s="133"/>
      <c r="F64" s="421">
        <v>1371639899</v>
      </c>
      <c r="G64" s="422"/>
      <c r="H64" s="421">
        <v>1371639899</v>
      </c>
      <c r="I64" s="422"/>
    </row>
    <row r="65" spans="1:9" ht="15.75">
      <c r="A65" s="136" t="s">
        <v>350</v>
      </c>
      <c r="B65" s="137"/>
      <c r="C65" s="137"/>
      <c r="D65" s="137"/>
      <c r="E65" s="137"/>
      <c r="F65" s="425">
        <v>5211917156</v>
      </c>
      <c r="G65" s="426"/>
      <c r="H65" s="425">
        <v>3332197552</v>
      </c>
      <c r="I65" s="426"/>
    </row>
    <row r="66" spans="1:9" ht="15.75">
      <c r="A66" s="434" t="s">
        <v>272</v>
      </c>
      <c r="B66" s="435"/>
      <c r="C66" s="435"/>
      <c r="D66" s="435"/>
      <c r="E66" s="436"/>
      <c r="F66" s="427">
        <f>SUM(F60:G65)</f>
        <v>15705565126</v>
      </c>
      <c r="G66" s="428"/>
      <c r="H66" s="427">
        <f>SUM(H60:I65)</f>
        <v>12173586201</v>
      </c>
      <c r="I66" s="428"/>
    </row>
    <row r="67" spans="1:9" ht="15.75">
      <c r="A67" s="161"/>
      <c r="B67" s="143"/>
      <c r="C67" s="143"/>
      <c r="D67" s="143"/>
      <c r="E67" s="144"/>
      <c r="F67" s="140"/>
      <c r="G67" s="162"/>
      <c r="H67" s="162"/>
      <c r="I67" s="131"/>
    </row>
    <row r="68" spans="1:9" ht="15.75">
      <c r="A68" s="127" t="s">
        <v>351</v>
      </c>
      <c r="B68" s="129"/>
      <c r="C68" s="129"/>
      <c r="D68" s="129"/>
      <c r="E68" s="215"/>
      <c r="F68" s="519"/>
      <c r="G68" s="520"/>
      <c r="H68" s="521"/>
      <c r="I68" s="522"/>
    </row>
    <row r="69" spans="1:9" ht="15.75">
      <c r="A69" s="127"/>
      <c r="B69" s="129"/>
      <c r="C69" s="129"/>
      <c r="D69" s="129"/>
      <c r="E69" s="215"/>
      <c r="F69" s="282"/>
      <c r="G69" s="158"/>
      <c r="H69" s="216"/>
      <c r="I69" s="201"/>
    </row>
    <row r="70" spans="1:9" ht="15.75">
      <c r="A70" s="189" t="s">
        <v>352</v>
      </c>
      <c r="B70" s="155"/>
      <c r="C70" s="155"/>
      <c r="D70" s="155"/>
      <c r="E70" s="190"/>
      <c r="F70" s="427">
        <v>281275928618</v>
      </c>
      <c r="G70" s="428"/>
      <c r="H70" s="427">
        <v>278416484722</v>
      </c>
      <c r="I70" s="428"/>
    </row>
    <row r="71" spans="1:9" ht="15.75">
      <c r="A71" s="127" t="s">
        <v>353</v>
      </c>
      <c r="B71" s="217"/>
      <c r="C71" s="217"/>
      <c r="D71" s="217"/>
      <c r="E71" s="217"/>
      <c r="F71" s="517" t="s">
        <v>488</v>
      </c>
      <c r="G71" s="518"/>
      <c r="H71" s="523" t="s">
        <v>482</v>
      </c>
      <c r="I71" s="524"/>
    </row>
    <row r="72" spans="1:9" ht="15.75">
      <c r="A72" s="132" t="s">
        <v>354</v>
      </c>
      <c r="B72" s="133"/>
      <c r="C72" s="133"/>
      <c r="D72" s="133"/>
      <c r="E72" s="188"/>
      <c r="F72" s="432"/>
      <c r="G72" s="433"/>
      <c r="H72" s="432"/>
      <c r="I72" s="433"/>
    </row>
    <row r="73" spans="1:9" ht="15.75">
      <c r="A73" s="132" t="s">
        <v>355</v>
      </c>
      <c r="B73" s="133"/>
      <c r="C73" s="133"/>
      <c r="D73" s="133"/>
      <c r="E73" s="188"/>
      <c r="F73" s="432"/>
      <c r="G73" s="433"/>
      <c r="H73" s="432"/>
      <c r="I73" s="433"/>
    </row>
    <row r="74" spans="1:9" ht="15.75">
      <c r="A74" s="132" t="s">
        <v>356</v>
      </c>
      <c r="B74" s="133"/>
      <c r="C74" s="133"/>
      <c r="D74" s="133"/>
      <c r="E74" s="188"/>
      <c r="F74" s="454"/>
      <c r="G74" s="455"/>
      <c r="H74" s="454"/>
      <c r="I74" s="455"/>
    </row>
    <row r="75" spans="1:9" ht="15.75">
      <c r="A75" s="154"/>
      <c r="B75" s="155"/>
      <c r="C75" s="155"/>
      <c r="D75" s="155"/>
      <c r="E75" s="155"/>
      <c r="F75" s="218"/>
      <c r="G75" s="219"/>
      <c r="H75" s="219"/>
      <c r="I75" s="220"/>
    </row>
    <row r="76" spans="1:9" ht="15.75">
      <c r="A76" s="127" t="s">
        <v>357</v>
      </c>
      <c r="B76" s="217"/>
      <c r="C76" s="217"/>
      <c r="D76" s="217"/>
      <c r="E76" s="217"/>
      <c r="F76" s="517" t="s">
        <v>488</v>
      </c>
      <c r="G76" s="518"/>
      <c r="H76" s="517" t="s">
        <v>488</v>
      </c>
      <c r="I76" s="518"/>
    </row>
    <row r="77" spans="1:9" ht="15.75">
      <c r="A77" s="159" t="s">
        <v>358</v>
      </c>
      <c r="B77" s="211"/>
      <c r="C77" s="211"/>
      <c r="D77" s="211"/>
      <c r="E77" s="211"/>
      <c r="F77" s="515"/>
      <c r="G77" s="516"/>
      <c r="H77" s="515"/>
      <c r="I77" s="516"/>
    </row>
    <row r="78" spans="1:9" ht="15.75">
      <c r="A78" s="132" t="s">
        <v>359</v>
      </c>
      <c r="B78" s="133"/>
      <c r="C78" s="133"/>
      <c r="D78" s="133"/>
      <c r="E78" s="188"/>
      <c r="F78" s="432"/>
      <c r="G78" s="433"/>
      <c r="H78" s="432"/>
      <c r="I78" s="433"/>
    </row>
    <row r="79" spans="1:9" ht="15.75">
      <c r="A79" s="132" t="s">
        <v>360</v>
      </c>
      <c r="B79" s="133"/>
      <c r="C79" s="133"/>
      <c r="D79" s="133"/>
      <c r="E79" s="188"/>
      <c r="F79" s="432"/>
      <c r="G79" s="433"/>
      <c r="H79" s="432"/>
      <c r="I79" s="433"/>
    </row>
    <row r="80" spans="1:9" ht="15.75">
      <c r="A80" s="159" t="s">
        <v>361</v>
      </c>
      <c r="B80" s="211"/>
      <c r="C80" s="211"/>
      <c r="D80" s="211"/>
      <c r="E80" s="221"/>
      <c r="F80" s="515"/>
      <c r="G80" s="516"/>
      <c r="H80" s="515"/>
      <c r="I80" s="516"/>
    </row>
    <row r="81" spans="1:9" ht="15.75">
      <c r="A81" s="159" t="s">
        <v>362</v>
      </c>
      <c r="B81" s="211"/>
      <c r="C81" s="211"/>
      <c r="D81" s="211"/>
      <c r="E81" s="221"/>
      <c r="F81" s="515"/>
      <c r="G81" s="516"/>
      <c r="H81" s="515"/>
      <c r="I81" s="516"/>
    </row>
    <row r="82" spans="1:9" ht="15.75">
      <c r="A82" s="132" t="s">
        <v>363</v>
      </c>
      <c r="B82" s="133"/>
      <c r="C82" s="133"/>
      <c r="D82" s="133"/>
      <c r="E82" s="188"/>
      <c r="F82" s="432"/>
      <c r="G82" s="433"/>
      <c r="H82" s="432"/>
      <c r="I82" s="433"/>
    </row>
    <row r="83" spans="1:9" ht="15.75">
      <c r="A83" s="132" t="s">
        <v>364</v>
      </c>
      <c r="B83" s="133"/>
      <c r="C83" s="133"/>
      <c r="D83" s="133"/>
      <c r="E83" s="188"/>
      <c r="F83" s="432"/>
      <c r="G83" s="433"/>
      <c r="H83" s="432"/>
      <c r="I83" s="433"/>
    </row>
    <row r="84" spans="1:9" ht="15.75">
      <c r="A84" s="136" t="s">
        <v>365</v>
      </c>
      <c r="B84" s="137"/>
      <c r="C84" s="137"/>
      <c r="D84" s="137"/>
      <c r="E84" s="202"/>
      <c r="F84" s="454"/>
      <c r="G84" s="455"/>
      <c r="H84" s="454"/>
      <c r="I84" s="455"/>
    </row>
    <row r="85" spans="1:9" ht="15.75">
      <c r="A85" s="154"/>
      <c r="B85" s="155"/>
      <c r="C85" s="155"/>
      <c r="D85" s="155"/>
      <c r="E85" s="190"/>
      <c r="F85" s="218"/>
      <c r="G85" s="220"/>
      <c r="H85" s="218"/>
      <c r="I85" s="220"/>
    </row>
    <row r="86" spans="1:9" ht="15.75">
      <c r="A86" s="154"/>
      <c r="B86" s="155"/>
      <c r="C86" s="155"/>
      <c r="D86" s="155"/>
      <c r="E86" s="190"/>
      <c r="F86" s="218"/>
      <c r="G86" s="220"/>
      <c r="H86" s="218"/>
      <c r="I86" s="220"/>
    </row>
    <row r="87" spans="1:9" ht="15.75">
      <c r="A87" s="159" t="s">
        <v>266</v>
      </c>
      <c r="B87" s="211"/>
      <c r="C87" s="211"/>
      <c r="D87" s="211"/>
      <c r="E87" s="211"/>
      <c r="F87" s="229"/>
      <c r="G87" s="230"/>
      <c r="H87" s="230"/>
      <c r="I87" s="148"/>
    </row>
    <row r="88" spans="1:9" ht="15.75">
      <c r="A88" s="127" t="s">
        <v>60</v>
      </c>
      <c r="B88" s="217"/>
      <c r="C88" s="217"/>
      <c r="D88" s="217"/>
      <c r="E88" s="217"/>
      <c r="F88" s="502" t="s">
        <v>574</v>
      </c>
      <c r="G88" s="503"/>
      <c r="H88" s="510" t="s">
        <v>573</v>
      </c>
      <c r="I88" s="511"/>
    </row>
    <row r="89" spans="1:9" ht="15.75">
      <c r="A89" s="159" t="s">
        <v>475</v>
      </c>
      <c r="B89" s="211"/>
      <c r="C89" s="211"/>
      <c r="D89" s="211"/>
      <c r="E89" s="211"/>
      <c r="F89" s="515"/>
      <c r="G89" s="516"/>
      <c r="H89" s="515"/>
      <c r="I89" s="516"/>
    </row>
    <row r="90" spans="1:9" ht="15.75">
      <c r="A90" s="159" t="s">
        <v>366</v>
      </c>
      <c r="B90" s="211"/>
      <c r="C90" s="211"/>
      <c r="D90" s="211"/>
      <c r="E90" s="211"/>
      <c r="F90" s="506">
        <f>F91+F92</f>
        <v>220822718205</v>
      </c>
      <c r="G90" s="507"/>
      <c r="H90" s="506">
        <f>H91+H92</f>
        <v>229962934567</v>
      </c>
      <c r="I90" s="507"/>
    </row>
    <row r="91" spans="1:9" ht="15.75">
      <c r="A91" s="132" t="s">
        <v>367</v>
      </c>
      <c r="B91" s="133"/>
      <c r="C91" s="133"/>
      <c r="D91" s="133"/>
      <c r="E91" s="133"/>
      <c r="F91" s="421"/>
      <c r="G91" s="422"/>
      <c r="H91" s="421"/>
      <c r="I91" s="422"/>
    </row>
    <row r="92" spans="1:9" ht="15.75">
      <c r="A92" s="132" t="s">
        <v>368</v>
      </c>
      <c r="B92" s="133"/>
      <c r="C92" s="133"/>
      <c r="D92" s="133"/>
      <c r="E92" s="133"/>
      <c r="F92" s="421">
        <v>220822718205</v>
      </c>
      <c r="G92" s="422"/>
      <c r="H92" s="421">
        <v>229962934567</v>
      </c>
      <c r="I92" s="422"/>
    </row>
    <row r="93" spans="1:9" ht="15.75">
      <c r="A93" s="132" t="s">
        <v>369</v>
      </c>
      <c r="B93" s="133"/>
      <c r="C93" s="133"/>
      <c r="D93" s="133"/>
      <c r="E93" s="133"/>
      <c r="F93" s="134"/>
      <c r="G93" s="135"/>
      <c r="H93" s="163"/>
      <c r="I93" s="135"/>
    </row>
    <row r="94" spans="1:9" ht="15.75">
      <c r="A94" s="132" t="s">
        <v>370</v>
      </c>
      <c r="B94" s="133"/>
      <c r="C94" s="133"/>
      <c r="D94" s="133"/>
      <c r="E94" s="133"/>
      <c r="F94" s="134"/>
      <c r="G94" s="135"/>
      <c r="H94" s="163"/>
      <c r="I94" s="135"/>
    </row>
    <row r="95" spans="1:9" ht="15.75">
      <c r="A95" s="132" t="s">
        <v>371</v>
      </c>
      <c r="B95" s="133"/>
      <c r="C95" s="133"/>
      <c r="D95" s="133"/>
      <c r="E95" s="133"/>
      <c r="F95" s="134"/>
      <c r="G95" s="135"/>
      <c r="H95" s="163"/>
      <c r="I95" s="135"/>
    </row>
    <row r="96" spans="1:9" ht="15.75">
      <c r="A96" s="132" t="s">
        <v>372</v>
      </c>
      <c r="B96" s="133"/>
      <c r="C96" s="133"/>
      <c r="D96" s="133"/>
      <c r="E96" s="133"/>
      <c r="F96" s="134"/>
      <c r="G96" s="135"/>
      <c r="H96" s="163"/>
      <c r="I96" s="135"/>
    </row>
    <row r="97" spans="1:9" ht="15.75">
      <c r="A97" s="132" t="s">
        <v>373</v>
      </c>
      <c r="B97" s="133"/>
      <c r="C97" s="133"/>
      <c r="D97" s="133"/>
      <c r="E97" s="133"/>
      <c r="F97" s="134"/>
      <c r="G97" s="135"/>
      <c r="H97" s="163"/>
      <c r="I97" s="135"/>
    </row>
    <row r="98" spans="1:9" ht="15.75">
      <c r="A98" s="132" t="s">
        <v>374</v>
      </c>
      <c r="B98" s="133"/>
      <c r="C98" s="133"/>
      <c r="D98" s="133"/>
      <c r="E98" s="133"/>
      <c r="F98" s="134"/>
      <c r="G98" s="135"/>
      <c r="H98" s="163"/>
      <c r="I98" s="135"/>
    </row>
    <row r="99" spans="1:9" ht="15.75">
      <c r="A99" s="132" t="s">
        <v>375</v>
      </c>
      <c r="B99" s="133"/>
      <c r="C99" s="133"/>
      <c r="D99" s="133"/>
      <c r="E99" s="133"/>
      <c r="F99" s="134"/>
      <c r="G99" s="135"/>
      <c r="H99" s="163"/>
      <c r="I99" s="135"/>
    </row>
    <row r="100" spans="1:9" ht="15.75">
      <c r="A100" s="132" t="s">
        <v>376</v>
      </c>
      <c r="B100" s="133"/>
      <c r="C100" s="133"/>
      <c r="D100" s="133"/>
      <c r="E100" s="133"/>
      <c r="F100" s="134"/>
      <c r="G100" s="135"/>
      <c r="H100" s="163"/>
      <c r="I100" s="135"/>
    </row>
    <row r="101" spans="1:9" ht="15.75">
      <c r="A101" s="132" t="s">
        <v>377</v>
      </c>
      <c r="B101" s="133"/>
      <c r="C101" s="133"/>
      <c r="D101" s="133"/>
      <c r="E101" s="133"/>
      <c r="F101" s="134"/>
      <c r="G101" s="135"/>
      <c r="H101" s="163"/>
      <c r="I101" s="135"/>
    </row>
    <row r="102" spans="1:9" ht="15.75">
      <c r="A102" s="132" t="s">
        <v>378</v>
      </c>
      <c r="B102" s="133"/>
      <c r="C102" s="133"/>
      <c r="D102" s="133"/>
      <c r="E102" s="133"/>
      <c r="F102" s="134"/>
      <c r="G102" s="135"/>
      <c r="H102" s="163"/>
      <c r="I102" s="135"/>
    </row>
    <row r="103" spans="1:9" ht="15.75">
      <c r="A103" s="136" t="s">
        <v>379</v>
      </c>
      <c r="B103" s="137"/>
      <c r="C103" s="137"/>
      <c r="D103" s="137"/>
      <c r="E103" s="137"/>
      <c r="F103" s="138"/>
      <c r="G103" s="139"/>
      <c r="H103" s="222"/>
      <c r="I103" s="139"/>
    </row>
    <row r="104" spans="1:9" ht="15.75">
      <c r="A104" s="223"/>
      <c r="B104" s="223"/>
      <c r="C104" s="223"/>
      <c r="D104" s="223"/>
      <c r="E104" s="223"/>
      <c r="F104" s="224"/>
      <c r="G104" s="224"/>
      <c r="H104" s="224"/>
      <c r="I104" s="224"/>
    </row>
    <row r="105" spans="1:9" ht="15.75">
      <c r="A105" s="159" t="s">
        <v>380</v>
      </c>
      <c r="B105" s="211"/>
      <c r="C105" s="211"/>
      <c r="D105" s="211"/>
      <c r="E105" s="211"/>
      <c r="F105" s="419">
        <f>SUM(F106:G112)</f>
        <v>12334622592</v>
      </c>
      <c r="G105" s="420"/>
      <c r="H105" s="419">
        <f>SUM(H106:I112)</f>
        <v>10602971458</v>
      </c>
      <c r="I105" s="420"/>
    </row>
    <row r="106" spans="1:9" ht="15.75">
      <c r="A106" s="234" t="s">
        <v>381</v>
      </c>
      <c r="B106" s="235"/>
      <c r="C106" s="235"/>
      <c r="D106" s="133"/>
      <c r="E106" s="133"/>
      <c r="F106" s="421">
        <f>101951803+407381343+320625106+50675612</f>
        <v>880633864</v>
      </c>
      <c r="G106" s="422"/>
      <c r="H106" s="421">
        <v>860408660</v>
      </c>
      <c r="I106" s="422"/>
    </row>
    <row r="107" spans="1:9" ht="15.75">
      <c r="A107" s="512" t="s">
        <v>405</v>
      </c>
      <c r="B107" s="513"/>
      <c r="C107" s="513"/>
      <c r="D107" s="513"/>
      <c r="E107" s="514"/>
      <c r="F107" s="421"/>
      <c r="G107" s="422"/>
      <c r="H107" s="421"/>
      <c r="I107" s="422"/>
    </row>
    <row r="108" spans="1:9" ht="15.75">
      <c r="A108" s="132" t="s">
        <v>406</v>
      </c>
      <c r="B108" s="133"/>
      <c r="C108" s="133"/>
      <c r="D108" s="133"/>
      <c r="E108" s="133"/>
      <c r="F108" s="421">
        <f>755172000+5917234825+585000000+3998900000</f>
        <v>11256306825</v>
      </c>
      <c r="G108" s="422"/>
      <c r="H108" s="421">
        <v>9320027170</v>
      </c>
      <c r="I108" s="422"/>
    </row>
    <row r="109" spans="1:9" ht="15.75">
      <c r="A109" s="512" t="s">
        <v>407</v>
      </c>
      <c r="B109" s="513"/>
      <c r="C109" s="513"/>
      <c r="D109" s="513"/>
      <c r="E109" s="514"/>
      <c r="F109" s="421"/>
      <c r="G109" s="422"/>
      <c r="H109" s="421"/>
      <c r="I109" s="422"/>
    </row>
    <row r="110" spans="1:9" ht="15.75">
      <c r="A110" s="132" t="s">
        <v>452</v>
      </c>
      <c r="B110" s="133"/>
      <c r="C110" s="133"/>
      <c r="D110" s="133"/>
      <c r="E110" s="133"/>
      <c r="F110" s="421">
        <v>197681903</v>
      </c>
      <c r="G110" s="422"/>
      <c r="H110" s="421">
        <v>422535628</v>
      </c>
      <c r="I110" s="422"/>
    </row>
    <row r="111" spans="1:9" ht="15.75">
      <c r="A111" s="132" t="s">
        <v>408</v>
      </c>
      <c r="B111" s="133"/>
      <c r="C111" s="133"/>
      <c r="D111" s="133"/>
      <c r="E111" s="133"/>
      <c r="F111" s="421"/>
      <c r="G111" s="422"/>
      <c r="H111" s="421"/>
      <c r="I111" s="422"/>
    </row>
    <row r="112" spans="1:9" ht="15.75">
      <c r="A112" s="145" t="s">
        <v>409</v>
      </c>
      <c r="B112" s="146"/>
      <c r="C112" s="146"/>
      <c r="D112" s="146"/>
      <c r="E112" s="233"/>
      <c r="F112" s="421"/>
      <c r="G112" s="422"/>
      <c r="H112" s="421"/>
      <c r="I112" s="422"/>
    </row>
    <row r="113" spans="1:9" ht="15.75">
      <c r="A113" s="132"/>
      <c r="B113" s="133"/>
      <c r="C113" s="133"/>
      <c r="D113" s="133"/>
      <c r="E113" s="133"/>
      <c r="F113" s="134"/>
      <c r="G113" s="135"/>
      <c r="H113" s="163"/>
      <c r="I113" s="135"/>
    </row>
    <row r="114" spans="1:9" ht="15.75">
      <c r="A114" s="159" t="s">
        <v>410</v>
      </c>
      <c r="B114" s="211"/>
      <c r="C114" s="211"/>
      <c r="D114" s="211"/>
      <c r="E114" s="211"/>
      <c r="F114" s="506"/>
      <c r="G114" s="507"/>
      <c r="H114" s="212"/>
      <c r="I114" s="165"/>
    </row>
    <row r="115" spans="1:9" ht="15.75">
      <c r="A115" s="132" t="s">
        <v>411</v>
      </c>
      <c r="B115" s="133"/>
      <c r="C115" s="133"/>
      <c r="D115" s="133"/>
      <c r="E115" s="133"/>
      <c r="F115" s="134"/>
      <c r="G115" s="135"/>
      <c r="H115" s="163"/>
      <c r="I115" s="135"/>
    </row>
    <row r="116" spans="1:9" ht="15.75">
      <c r="A116" s="132" t="s">
        <v>412</v>
      </c>
      <c r="B116" s="133"/>
      <c r="C116" s="133"/>
      <c r="D116" s="133"/>
      <c r="E116" s="133"/>
      <c r="F116" s="134"/>
      <c r="G116" s="135"/>
      <c r="H116" s="163"/>
      <c r="I116" s="135"/>
    </row>
    <row r="117" spans="1:9" ht="15.75">
      <c r="A117" s="132" t="s">
        <v>413</v>
      </c>
      <c r="B117" s="133"/>
      <c r="C117" s="133"/>
      <c r="D117" s="133"/>
      <c r="E117" s="133"/>
      <c r="F117" s="134"/>
      <c r="G117" s="135"/>
      <c r="H117" s="163"/>
      <c r="I117" s="135"/>
    </row>
    <row r="118" spans="1:9" ht="15.75">
      <c r="A118" s="132" t="s">
        <v>414</v>
      </c>
      <c r="B118" s="133"/>
      <c r="C118" s="133"/>
      <c r="D118" s="133"/>
      <c r="E118" s="133"/>
      <c r="F118" s="134"/>
      <c r="G118" s="135"/>
      <c r="H118" s="163"/>
      <c r="I118" s="135"/>
    </row>
    <row r="119" spans="1:9" ht="15.75">
      <c r="A119" s="132" t="s">
        <v>415</v>
      </c>
      <c r="B119" s="133"/>
      <c r="C119" s="133"/>
      <c r="D119" s="133"/>
      <c r="E119" s="133"/>
      <c r="F119" s="134"/>
      <c r="G119" s="135"/>
      <c r="H119" s="163"/>
      <c r="I119" s="135"/>
    </row>
    <row r="120" spans="1:9" ht="15.75">
      <c r="A120" s="154"/>
      <c r="B120" s="155"/>
      <c r="C120" s="155"/>
      <c r="D120" s="155"/>
      <c r="E120" s="155"/>
      <c r="F120" s="157"/>
      <c r="G120" s="157"/>
      <c r="H120" s="157"/>
      <c r="I120" s="158"/>
    </row>
    <row r="121" spans="1:9" ht="15.75">
      <c r="A121" s="159" t="s">
        <v>416</v>
      </c>
      <c r="B121" s="211"/>
      <c r="C121" s="211"/>
      <c r="D121" s="211"/>
      <c r="E121" s="221"/>
      <c r="F121" s="502" t="s">
        <v>571</v>
      </c>
      <c r="G121" s="503"/>
      <c r="H121" s="510" t="s">
        <v>573</v>
      </c>
      <c r="I121" s="511"/>
    </row>
    <row r="122" spans="1:9" ht="15.75">
      <c r="A122" s="132" t="s">
        <v>417</v>
      </c>
      <c r="B122" s="133"/>
      <c r="C122" s="133"/>
      <c r="D122" s="133"/>
      <c r="E122" s="188"/>
      <c r="F122" s="421"/>
      <c r="G122" s="422"/>
      <c r="H122" s="134"/>
      <c r="I122" s="135"/>
    </row>
    <row r="123" spans="1:9" ht="15.75">
      <c r="A123" s="132" t="s">
        <v>418</v>
      </c>
      <c r="B123" s="133"/>
      <c r="C123" s="133"/>
      <c r="D123" s="133"/>
      <c r="E123" s="188"/>
      <c r="F123" s="421"/>
      <c r="G123" s="422"/>
      <c r="H123" s="134"/>
      <c r="I123" s="135"/>
    </row>
    <row r="124" spans="1:9" ht="15.75">
      <c r="A124" s="132" t="s">
        <v>419</v>
      </c>
      <c r="B124" s="133"/>
      <c r="C124" s="133"/>
      <c r="D124" s="133"/>
      <c r="E124" s="188"/>
      <c r="F124" s="421">
        <v>229115296675</v>
      </c>
      <c r="G124" s="422"/>
      <c r="H124" s="421">
        <v>245772557578</v>
      </c>
      <c r="I124" s="422"/>
    </row>
    <row r="125" spans="1:9" ht="15.75">
      <c r="A125" s="132" t="s">
        <v>84</v>
      </c>
      <c r="B125" s="133"/>
      <c r="C125" s="133"/>
      <c r="D125" s="133"/>
      <c r="E125" s="188"/>
      <c r="F125" s="134"/>
      <c r="G125" s="135"/>
      <c r="H125" s="134"/>
      <c r="I125" s="135"/>
    </row>
    <row r="126" spans="1:9" ht="15.75">
      <c r="A126" s="434" t="s">
        <v>272</v>
      </c>
      <c r="B126" s="435"/>
      <c r="C126" s="435"/>
      <c r="D126" s="435"/>
      <c r="E126" s="436"/>
      <c r="F126" s="427">
        <f>SUM(F122:G124)</f>
        <v>229115296675</v>
      </c>
      <c r="G126" s="428"/>
      <c r="H126" s="427">
        <f>SUM(H122:I124)</f>
        <v>245772557578</v>
      </c>
      <c r="I126" s="428"/>
    </row>
    <row r="127" spans="1:9" ht="15.75">
      <c r="A127" s="161"/>
      <c r="B127" s="143"/>
      <c r="C127" s="143"/>
      <c r="D127" s="143"/>
      <c r="E127" s="143"/>
      <c r="F127" s="140"/>
      <c r="G127" s="162"/>
      <c r="H127" s="162"/>
      <c r="I127" s="141"/>
    </row>
    <row r="128" spans="1:9" ht="15.75">
      <c r="A128" s="127" t="s">
        <v>420</v>
      </c>
      <c r="B128" s="217"/>
      <c r="C128" s="217"/>
      <c r="D128" s="217"/>
      <c r="E128" s="217"/>
      <c r="F128" s="502" t="s">
        <v>571</v>
      </c>
      <c r="G128" s="503"/>
      <c r="H128" s="502" t="s">
        <v>571</v>
      </c>
      <c r="I128" s="503"/>
    </row>
    <row r="129" spans="1:9" ht="15.75">
      <c r="A129" s="159" t="s">
        <v>421</v>
      </c>
      <c r="B129" s="211"/>
      <c r="C129" s="211"/>
      <c r="D129" s="211"/>
      <c r="E129" s="211"/>
      <c r="F129" s="506">
        <f>F131+F132+F133</f>
        <v>12169303074</v>
      </c>
      <c r="G129" s="507"/>
      <c r="H129" s="506">
        <f>H131+H132+H133</f>
        <v>17339548633</v>
      </c>
      <c r="I129" s="507"/>
    </row>
    <row r="130" spans="1:9" ht="15.75">
      <c r="A130" s="132" t="s">
        <v>422</v>
      </c>
      <c r="B130" s="133"/>
      <c r="C130" s="133"/>
      <c r="D130" s="133"/>
      <c r="E130" s="133"/>
      <c r="F130" s="134"/>
      <c r="G130" s="135"/>
      <c r="H130" s="134"/>
      <c r="I130" s="135"/>
    </row>
    <row r="131" spans="1:9" ht="15.75">
      <c r="A131" s="225" t="s">
        <v>423</v>
      </c>
      <c r="B131" s="160"/>
      <c r="C131" s="160"/>
      <c r="D131" s="160"/>
      <c r="E131" s="160"/>
      <c r="F131" s="508">
        <v>9172999575</v>
      </c>
      <c r="G131" s="509"/>
      <c r="H131" s="508">
        <v>12481120034</v>
      </c>
      <c r="I131" s="509"/>
    </row>
    <row r="132" spans="1:9" ht="15.75">
      <c r="A132" s="225" t="s">
        <v>424</v>
      </c>
      <c r="B132" s="160"/>
      <c r="C132" s="160"/>
      <c r="D132" s="160"/>
      <c r="E132" s="160"/>
      <c r="F132" s="504">
        <v>2996303499</v>
      </c>
      <c r="G132" s="505"/>
      <c r="H132" s="504">
        <v>4858428599</v>
      </c>
      <c r="I132" s="505"/>
    </row>
    <row r="133" spans="1:9" ht="15.75">
      <c r="A133" s="225" t="s">
        <v>483</v>
      </c>
      <c r="B133" s="160"/>
      <c r="C133" s="160"/>
      <c r="D133" s="160"/>
      <c r="E133" s="160"/>
      <c r="F133" s="504"/>
      <c r="G133" s="505"/>
      <c r="H133" s="504"/>
      <c r="I133" s="505"/>
    </row>
    <row r="134" spans="1:9" ht="15.75">
      <c r="A134" s="132" t="s">
        <v>83</v>
      </c>
      <c r="B134" s="133"/>
      <c r="C134" s="133"/>
      <c r="D134" s="133"/>
      <c r="E134" s="133"/>
      <c r="F134" s="454"/>
      <c r="G134" s="455"/>
      <c r="H134" s="163"/>
      <c r="I134" s="135"/>
    </row>
    <row r="135" spans="1:9" ht="15.75">
      <c r="A135" s="434"/>
      <c r="B135" s="435"/>
      <c r="C135" s="435"/>
      <c r="D135" s="435"/>
      <c r="E135" s="436"/>
      <c r="F135" s="140"/>
      <c r="G135" s="141"/>
      <c r="H135" s="162"/>
      <c r="I135" s="141"/>
    </row>
    <row r="136" spans="1:9" ht="15.75">
      <c r="A136" s="127" t="s">
        <v>440</v>
      </c>
      <c r="B136" s="217"/>
      <c r="C136" s="217"/>
      <c r="D136" s="217"/>
      <c r="E136" s="217"/>
      <c r="F136" s="502" t="s">
        <v>571</v>
      </c>
      <c r="G136" s="503"/>
      <c r="H136" s="502" t="s">
        <v>572</v>
      </c>
      <c r="I136" s="503"/>
    </row>
    <row r="137" spans="1:9" ht="15.75">
      <c r="A137" s="159" t="s">
        <v>425</v>
      </c>
      <c r="B137" s="211"/>
      <c r="C137" s="211"/>
      <c r="D137" s="211"/>
      <c r="E137" s="211"/>
      <c r="F137" s="164"/>
      <c r="G137" s="165"/>
      <c r="H137" s="164"/>
      <c r="I137" s="165"/>
    </row>
    <row r="138" spans="1:9" ht="15.75">
      <c r="A138" s="132" t="s">
        <v>431</v>
      </c>
      <c r="B138" s="133"/>
      <c r="C138" s="133"/>
      <c r="D138" s="133"/>
      <c r="E138" s="133"/>
      <c r="F138" s="421">
        <v>-13144710078</v>
      </c>
      <c r="G138" s="422"/>
      <c r="H138" s="421">
        <v>296705054</v>
      </c>
      <c r="I138" s="422"/>
    </row>
    <row r="139" spans="1:9" ht="15.75">
      <c r="A139" s="132" t="s">
        <v>426</v>
      </c>
      <c r="B139" s="133"/>
      <c r="C139" s="133"/>
      <c r="D139" s="133"/>
      <c r="E139" s="133"/>
      <c r="F139" s="421"/>
      <c r="G139" s="422"/>
      <c r="H139" s="421"/>
      <c r="I139" s="422"/>
    </row>
    <row r="140" spans="1:9" ht="15.75">
      <c r="A140" s="132" t="s">
        <v>427</v>
      </c>
      <c r="B140" s="133"/>
      <c r="C140" s="133"/>
      <c r="D140" s="133"/>
      <c r="E140" s="133"/>
      <c r="F140" s="421"/>
      <c r="G140" s="422"/>
      <c r="H140" s="421"/>
      <c r="I140" s="422"/>
    </row>
    <row r="141" spans="1:9" ht="15.75">
      <c r="A141" s="132" t="s">
        <v>428</v>
      </c>
      <c r="B141" s="133"/>
      <c r="C141" s="133"/>
      <c r="D141" s="133"/>
      <c r="E141" s="133"/>
      <c r="F141" s="421"/>
      <c r="G141" s="422"/>
      <c r="H141" s="421"/>
      <c r="I141" s="422"/>
    </row>
    <row r="142" spans="1:9" ht="15.75">
      <c r="A142" s="132" t="s">
        <v>429</v>
      </c>
      <c r="B142" s="133"/>
      <c r="C142" s="133"/>
      <c r="D142" s="133"/>
      <c r="E142" s="133"/>
      <c r="F142" s="443"/>
      <c r="G142" s="444"/>
      <c r="H142" s="443"/>
      <c r="I142" s="444"/>
    </row>
    <row r="143" spans="1:9" ht="15.75">
      <c r="A143" s="136" t="s">
        <v>430</v>
      </c>
      <c r="B143" s="137"/>
      <c r="C143" s="137"/>
      <c r="D143" s="137"/>
      <c r="E143" s="137"/>
      <c r="F143" s="494">
        <f>F138-F142</f>
        <v>-13144710078</v>
      </c>
      <c r="G143" s="495"/>
      <c r="H143" s="494">
        <f>H138-H142</f>
        <v>296705054</v>
      </c>
      <c r="I143" s="495"/>
    </row>
    <row r="144" spans="1:9" ht="15.75">
      <c r="A144" s="133"/>
      <c r="B144" s="133"/>
      <c r="C144" s="133"/>
      <c r="D144" s="133"/>
      <c r="E144" s="133"/>
      <c r="F144" s="163"/>
      <c r="G144" s="163"/>
      <c r="H144" s="163"/>
      <c r="I144" s="163"/>
    </row>
    <row r="145" spans="1:9" ht="15.75">
      <c r="A145" s="211" t="s">
        <v>432</v>
      </c>
      <c r="B145" s="211"/>
      <c r="C145" s="211"/>
      <c r="D145" s="211"/>
      <c r="E145" s="211"/>
      <c r="F145" s="212"/>
      <c r="G145" s="212"/>
      <c r="H145" s="212"/>
      <c r="I145" s="212"/>
    </row>
    <row r="146" spans="1:9" ht="21.75" customHeight="1">
      <c r="A146" s="211" t="s">
        <v>433</v>
      </c>
      <c r="B146" s="211"/>
      <c r="C146" s="211"/>
      <c r="D146" s="211"/>
      <c r="E146" s="211"/>
      <c r="F146" s="212"/>
      <c r="G146" s="212"/>
      <c r="H146" s="212"/>
      <c r="I146" s="212"/>
    </row>
    <row r="147" spans="1:9" ht="23.25" customHeight="1">
      <c r="A147" s="498" t="s">
        <v>434</v>
      </c>
      <c r="B147" s="498"/>
      <c r="C147" s="498"/>
      <c r="D147" s="498"/>
      <c r="E147" s="498"/>
      <c r="F147" s="498"/>
      <c r="G147" s="498"/>
      <c r="H147" s="498"/>
      <c r="I147" s="498"/>
    </row>
    <row r="148" spans="1:9" ht="127.5" customHeight="1">
      <c r="A148" s="500" t="s">
        <v>576</v>
      </c>
      <c r="B148" s="501"/>
      <c r="C148" s="501"/>
      <c r="D148" s="501"/>
      <c r="E148" s="501"/>
      <c r="F148" s="501"/>
      <c r="G148" s="501"/>
      <c r="H148" s="501"/>
      <c r="I148" s="501"/>
    </row>
    <row r="149" spans="1:9" ht="15.75">
      <c r="A149" s="211" t="s">
        <v>441</v>
      </c>
      <c r="B149" s="211"/>
      <c r="C149" s="133"/>
      <c r="D149" s="133"/>
      <c r="E149" s="133"/>
      <c r="F149" s="163"/>
      <c r="G149" s="163"/>
      <c r="H149" s="163"/>
      <c r="I149" s="163"/>
    </row>
    <row r="150" spans="1:9" ht="16.5">
      <c r="A150" s="226"/>
      <c r="B150" s="226"/>
      <c r="C150" s="226"/>
      <c r="D150" s="226"/>
      <c r="E150" s="226"/>
      <c r="F150" s="227"/>
      <c r="G150" s="227"/>
      <c r="H150" s="227"/>
      <c r="I150" s="227"/>
    </row>
    <row r="151" spans="1:9" ht="16.5">
      <c r="A151" s="284"/>
      <c r="B151" s="284"/>
      <c r="C151" s="284"/>
      <c r="D151" s="284"/>
      <c r="E151" s="284"/>
      <c r="F151" s="499" t="s">
        <v>585</v>
      </c>
      <c r="G151" s="499"/>
      <c r="H151" s="499"/>
      <c r="I151" s="499"/>
    </row>
    <row r="152" spans="1:9" ht="16.5">
      <c r="A152" s="496" t="s">
        <v>383</v>
      </c>
      <c r="B152" s="496"/>
      <c r="C152" s="496"/>
      <c r="D152" s="496"/>
      <c r="E152" s="496"/>
      <c r="F152" s="496"/>
      <c r="G152" s="497" t="s">
        <v>30</v>
      </c>
      <c r="H152" s="497"/>
      <c r="I152" s="497"/>
    </row>
    <row r="153" spans="1:9" ht="15.75">
      <c r="A153" s="133"/>
      <c r="B153" s="133"/>
      <c r="C153" s="133"/>
      <c r="D153" s="133"/>
      <c r="E153" s="133"/>
      <c r="F153" s="163"/>
      <c r="G153" s="163"/>
      <c r="H153" s="163"/>
      <c r="I153" s="163"/>
    </row>
    <row r="154" spans="1:9" ht="15.75">
      <c r="A154" s="133"/>
      <c r="B154" s="133"/>
      <c r="C154" s="133"/>
      <c r="D154" s="133"/>
      <c r="E154" s="133"/>
      <c r="F154" s="163"/>
      <c r="G154" s="163"/>
      <c r="H154" s="163"/>
      <c r="I154" s="163"/>
    </row>
    <row r="155" spans="1:9" ht="15.75">
      <c r="A155" s="359" t="s">
        <v>579</v>
      </c>
      <c r="B155" s="359"/>
      <c r="C155" s="359"/>
      <c r="D155" s="359"/>
      <c r="E155" s="359" t="s">
        <v>579</v>
      </c>
      <c r="F155" s="360"/>
      <c r="G155" s="360"/>
      <c r="H155" s="360" t="s">
        <v>579</v>
      </c>
      <c r="I155" s="360"/>
    </row>
    <row r="156" spans="1:9" ht="15.75">
      <c r="A156" s="133"/>
      <c r="B156" s="133"/>
      <c r="C156" s="133"/>
      <c r="D156" s="133"/>
      <c r="E156" s="133"/>
      <c r="F156" s="163"/>
      <c r="G156" s="163"/>
      <c r="H156" s="163"/>
      <c r="I156" s="163"/>
    </row>
    <row r="157" spans="1:9" ht="15.75">
      <c r="A157" s="133"/>
      <c r="B157" s="133"/>
      <c r="C157" s="133"/>
      <c r="D157" s="133"/>
      <c r="E157" s="133"/>
      <c r="F157" s="163"/>
      <c r="G157" s="163"/>
      <c r="H157" s="163"/>
      <c r="I157" s="163"/>
    </row>
    <row r="158" spans="1:9" ht="15.75">
      <c r="A158" s="133"/>
      <c r="B158" s="133"/>
      <c r="C158" s="133"/>
      <c r="D158" s="133"/>
      <c r="E158" s="133"/>
      <c r="F158" s="163"/>
      <c r="G158" s="163"/>
      <c r="H158" s="163"/>
      <c r="I158" s="163"/>
    </row>
    <row r="159" spans="1:9" ht="16.5">
      <c r="A159" s="496" t="s">
        <v>489</v>
      </c>
      <c r="B159" s="496"/>
      <c r="C159" s="496"/>
      <c r="D159" s="496"/>
      <c r="E159" s="496"/>
      <c r="F159" s="496"/>
      <c r="G159" s="497" t="s">
        <v>496</v>
      </c>
      <c r="H159" s="497"/>
      <c r="I159" s="497"/>
    </row>
  </sheetData>
  <sheetProtection password="DAF5" sheet="1" objects="1" scenarios="1"/>
  <mergeCells count="190">
    <mergeCell ref="F33:G33"/>
    <mergeCell ref="H33:I33"/>
    <mergeCell ref="F44:G44"/>
    <mergeCell ref="H44:I44"/>
    <mergeCell ref="F45:G45"/>
    <mergeCell ref="H45:I45"/>
    <mergeCell ref="F46:G46"/>
    <mergeCell ref="H46:I46"/>
    <mergeCell ref="F41:G41"/>
    <mergeCell ref="H41:I41"/>
    <mergeCell ref="F42:G42"/>
    <mergeCell ref="H42:I42"/>
    <mergeCell ref="F43:G43"/>
    <mergeCell ref="H43:I43"/>
    <mergeCell ref="A5:C5"/>
    <mergeCell ref="A14:C14"/>
    <mergeCell ref="A2:D4"/>
    <mergeCell ref="E2:E4"/>
    <mergeCell ref="F2:F4"/>
    <mergeCell ref="G2:G4"/>
    <mergeCell ref="F29:G29"/>
    <mergeCell ref="H29:I29"/>
    <mergeCell ref="F31:G31"/>
    <mergeCell ref="H31:I31"/>
    <mergeCell ref="F26:G26"/>
    <mergeCell ref="H26:I26"/>
    <mergeCell ref="F27:G27"/>
    <mergeCell ref="H27:I27"/>
    <mergeCell ref="F28:G28"/>
    <mergeCell ref="H28:I28"/>
    <mergeCell ref="F22:G22"/>
    <mergeCell ref="H22:I22"/>
    <mergeCell ref="F24:G24"/>
    <mergeCell ref="H24:I24"/>
    <mergeCell ref="F25:G25"/>
    <mergeCell ref="H25:I25"/>
    <mergeCell ref="H2:H4"/>
    <mergeCell ref="I2:I4"/>
    <mergeCell ref="A37:E37"/>
    <mergeCell ref="F37:G37"/>
    <mergeCell ref="H37:I37"/>
    <mergeCell ref="F39:G39"/>
    <mergeCell ref="H39:I39"/>
    <mergeCell ref="F40:G40"/>
    <mergeCell ref="H40:I40"/>
    <mergeCell ref="F34:G34"/>
    <mergeCell ref="H34:I34"/>
    <mergeCell ref="F35:G35"/>
    <mergeCell ref="H35:I35"/>
    <mergeCell ref="F36:G36"/>
    <mergeCell ref="H36:I36"/>
    <mergeCell ref="H50:I50"/>
    <mergeCell ref="F51:G51"/>
    <mergeCell ref="H51:I51"/>
    <mergeCell ref="F52:G52"/>
    <mergeCell ref="H52:I52"/>
    <mergeCell ref="F47:G47"/>
    <mergeCell ref="H47:I47"/>
    <mergeCell ref="F48:G48"/>
    <mergeCell ref="H48:I48"/>
    <mergeCell ref="F49:G49"/>
    <mergeCell ref="H49:I49"/>
    <mergeCell ref="F50:G50"/>
    <mergeCell ref="A57:E57"/>
    <mergeCell ref="F57:G57"/>
    <mergeCell ref="H57:I57"/>
    <mergeCell ref="F59:G59"/>
    <mergeCell ref="H59:I59"/>
    <mergeCell ref="F60:G60"/>
    <mergeCell ref="H60:I60"/>
    <mergeCell ref="F54:G54"/>
    <mergeCell ref="H54:I54"/>
    <mergeCell ref="F55:G55"/>
    <mergeCell ref="H55:I55"/>
    <mergeCell ref="F56:G56"/>
    <mergeCell ref="H56:I56"/>
    <mergeCell ref="A66:E66"/>
    <mergeCell ref="F66:G66"/>
    <mergeCell ref="H66:I66"/>
    <mergeCell ref="F61:G61"/>
    <mergeCell ref="H61:I61"/>
    <mergeCell ref="F62:G62"/>
    <mergeCell ref="H62:I62"/>
    <mergeCell ref="F63:G63"/>
    <mergeCell ref="H63:I63"/>
    <mergeCell ref="F68:G68"/>
    <mergeCell ref="H68:I68"/>
    <mergeCell ref="F70:G70"/>
    <mergeCell ref="H70:I70"/>
    <mergeCell ref="F71:G71"/>
    <mergeCell ref="H71:I71"/>
    <mergeCell ref="F64:G64"/>
    <mergeCell ref="H64:I64"/>
    <mergeCell ref="F65:G65"/>
    <mergeCell ref="H65:I65"/>
    <mergeCell ref="F76:G76"/>
    <mergeCell ref="H76:I76"/>
    <mergeCell ref="F77:G77"/>
    <mergeCell ref="H77:I77"/>
    <mergeCell ref="F78:G78"/>
    <mergeCell ref="H78:I78"/>
    <mergeCell ref="F72:G72"/>
    <mergeCell ref="H72:I72"/>
    <mergeCell ref="F73:G73"/>
    <mergeCell ref="H73:I73"/>
    <mergeCell ref="F74:G74"/>
    <mergeCell ref="H74:I74"/>
    <mergeCell ref="F82:G82"/>
    <mergeCell ref="H82:I82"/>
    <mergeCell ref="F83:G83"/>
    <mergeCell ref="H83:I83"/>
    <mergeCell ref="F84:G84"/>
    <mergeCell ref="H84:I84"/>
    <mergeCell ref="F79:G79"/>
    <mergeCell ref="H79:I79"/>
    <mergeCell ref="F80:G80"/>
    <mergeCell ref="H80:I80"/>
    <mergeCell ref="F81:G81"/>
    <mergeCell ref="H81:I81"/>
    <mergeCell ref="F91:G91"/>
    <mergeCell ref="H91:I91"/>
    <mergeCell ref="F92:G92"/>
    <mergeCell ref="H92:I92"/>
    <mergeCell ref="F105:G105"/>
    <mergeCell ref="H105:I105"/>
    <mergeCell ref="F88:G88"/>
    <mergeCell ref="H88:I88"/>
    <mergeCell ref="F89:G89"/>
    <mergeCell ref="H89:I89"/>
    <mergeCell ref="F90:G90"/>
    <mergeCell ref="H90:I90"/>
    <mergeCell ref="A109:E109"/>
    <mergeCell ref="F109:G109"/>
    <mergeCell ref="H109:I109"/>
    <mergeCell ref="F110:G110"/>
    <mergeCell ref="H110:I110"/>
    <mergeCell ref="F111:G111"/>
    <mergeCell ref="H111:I111"/>
    <mergeCell ref="F106:G106"/>
    <mergeCell ref="H106:I106"/>
    <mergeCell ref="A107:E107"/>
    <mergeCell ref="F107:G107"/>
    <mergeCell ref="H107:I107"/>
    <mergeCell ref="F108:G108"/>
    <mergeCell ref="H108:I108"/>
    <mergeCell ref="F123:G123"/>
    <mergeCell ref="F124:G124"/>
    <mergeCell ref="H124:I124"/>
    <mergeCell ref="A126:E126"/>
    <mergeCell ref="F126:G126"/>
    <mergeCell ref="H126:I126"/>
    <mergeCell ref="F112:G112"/>
    <mergeCell ref="H112:I112"/>
    <mergeCell ref="F114:G114"/>
    <mergeCell ref="F121:G121"/>
    <mergeCell ref="H121:I121"/>
    <mergeCell ref="F122:G122"/>
    <mergeCell ref="F132:G132"/>
    <mergeCell ref="H132:I132"/>
    <mergeCell ref="F133:G133"/>
    <mergeCell ref="H133:I133"/>
    <mergeCell ref="F134:G134"/>
    <mergeCell ref="A135:E135"/>
    <mergeCell ref="F128:G128"/>
    <mergeCell ref="H128:I128"/>
    <mergeCell ref="F129:G129"/>
    <mergeCell ref="H129:I129"/>
    <mergeCell ref="F131:G131"/>
    <mergeCell ref="H131:I131"/>
    <mergeCell ref="F140:G140"/>
    <mergeCell ref="H140:I140"/>
    <mergeCell ref="F141:G141"/>
    <mergeCell ref="H141:I141"/>
    <mergeCell ref="F142:G142"/>
    <mergeCell ref="H142:I142"/>
    <mergeCell ref="F136:G136"/>
    <mergeCell ref="H136:I136"/>
    <mergeCell ref="F138:G138"/>
    <mergeCell ref="H138:I138"/>
    <mergeCell ref="F139:G139"/>
    <mergeCell ref="H139:I139"/>
    <mergeCell ref="F143:G143"/>
    <mergeCell ref="H143:I143"/>
    <mergeCell ref="A159:F159"/>
    <mergeCell ref="G159:I159"/>
    <mergeCell ref="A147:I147"/>
    <mergeCell ref="F151:I151"/>
    <mergeCell ref="A152:F152"/>
    <mergeCell ref="G152:I152"/>
    <mergeCell ref="A148:I148"/>
  </mergeCells>
  <phoneticPr fontId="32" type="noConversion"/>
  <pageMargins left="0.75" right="0.25" top="1" bottom="1" header="0.5" footer="0.5"/>
  <pageSetup paperSize="9" firstPageNumber="14" orientation="portrait" useFirstPageNumber="1" r:id="rId1"/>
  <headerFooter alignWithMargins="0">
    <oddFooter>&amp;R&amp;P</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57XjWNsZ6rGZ0sLok5TlRzcUg5g=</DigestValue>
    </Reference>
    <Reference URI="#idOfficeObject" Type="http://www.w3.org/2000/09/xmldsig#Object">
      <DigestMethod Algorithm="http://www.w3.org/2000/09/xmldsig#sha1"/>
      <DigestValue>e3k/JNd4NpHVPto3lWSRgesIx9w=</DigestValue>
    </Reference>
  </SignedInfo>
  <SignatureValue>
    uRE+s6WjXW6sVAGONozXQk7oABvzwk8Jt0zksIjIeaeyC4OI0L/UX3LNtlI5T2r02qtPlRAu
    uIlnzr02YJf2cHiJXmwXzsUK6e9Ba2ADPxSwCHndVmKwpIYlTGUQr5wisDS0oyIx6Icao2Nc
    yxUfnL+9GVT7KyoeppAtf3GC2DI=
  </SignatureValue>
  <KeyInfo>
    <KeyValue>
      <RSAKeyValue>
        <Modulus>
            wVnJrzL1B/Fl93tYU3lKWFHO2UJ7wCFgB1orYJimHgYjvoyS9WuFFIz9a67cPhpopzunHuCo
            MVJpuFknMCdALqH1tTaarUHkPjRo3aFKFT0Invd0u+Owv5VexjFkBp09VBztaIgvDq8BOWOt
            8IfeD8vKYEdE6/pXOZCC/CyUW5E=
          </Modulus>
        <Exponent>AQAB</Exponent>
      </RSAKeyValue>
    </KeyValue>
    <X509Data>
      <X509Certificate>
          MIIGRDCCBCygAwIBAgIQVAGTlrWJl6mEFITOArCGwDANBgkqhkiG9w0BAQUFADBpMQswCQYD
          VQQGEwJWTjETMBEGA1UEChMKVk5QVCBHcm91cDEeMBwGA1UECxMVVk5QVC1DQSBUcnVzdCBO
          ZXR3b3JrMSUwIwYDVQQDExxWTlBUIENlcnRpZmljYXRpb24gQXV0aG9yaXR5MB4XDTEzMDUy
          OTAzMzk0NloXDTE1MTAyNTAxMzUwMFowgfgxCzAJBgNVBAYTAlZOMRIwEAYDVQQIDAlIw6Ag
          TuG7mWkxFzAVBgNVBAcMDkhhaSBCw6AgVHLGsG5nMUUwQwYDVQQKDDxDw5RORyBUWSBD4buU
          IFBI4bqmTiBW4bqsTiBU4bqiSSBWw4AgVEhVw4ogVMOAVSAtIFZJRVRGUkFDSFQxFTATBgNV
          BAsMDEJhbiBUaMawIEvDvTEfMB0GA1UEDAwWVHLGsOG7n25nIEJhbiBUaMawIEvDvTEdMBsG
          A1UEAwwUxJDhurZORyBWSeG7hlQgRMWoTkcxHjAcBgoJkiaJk/IsZAEBDA5DTU5EOjAxMjI3
          NzQwMDCBnzANBgkqhkiG9w0BAQEFAAOBjQAwgYkCgYEAwVnJrzL1B/Fl93tYU3lKWFHO2UJ7
          wCFgB1orYJimHgYjvoyS9WuFFIz9a67cPhpopzunHuCoMVJpuFknMCdALqH1tTaarUHkPjRo
          3aFKFT0Invd0u+Owv5VexjFkBp09VBztaIgvDq8BOWOt8IfeD8vKYEdE6/pXOZCC/CyUW5EC
          AwEAAaOCAdowggHWMHAGCCsGAQUFBwEBBGQwYjAyBggrBgEFBQcwAoYmaHR0cDovL3B1Yi52
          bnB0LWNhLnZuL2NlcnRzL3ZucHRjYS5jZXIwLAYIKwYBBQUHMAGGIGh0dHA6Ly9vY3NwLnZu
          cHQtY2Eudm4vcmVzcG9uZGVyMB0GA1UdDgQWBBSgTZA4uQRnddq7wLTA7RIG8+5waDAMBgNV
          HRMBAf8EAjAAMB8GA1UdIwQYMBaAFAZpwNXVAooVjUZ96XziaApVrGqvMG4GA1UdIARnMGUw
          YwYOKwYBBAGB7QMBAQMBAwIwUTAoBggrBgEFBQcCAjAcHhoAUwBJAEQALQBQADEALgAwAC0A
          NAAyAG0AbzAlBggrBgEFBQcCARYZaHR0cDovL3B1Yi52bnB0LWNhLnZuL3JwYTAxBgNVHR8E
          KjAoMCagJKAihiBodHRwOi8vY3JsLnZucHQtY2Eudm4vdm5wdGNhLmNybDAOBgNVHQ8BAf8E
          BAMCBPAwNAYDVR0lBC0wKwYIKwYBBQUHAwIGCCsGAQUFBwMEBgorBgEEAYI3CgMMBgkqhkiG
          9y8BAQUwKwYDVR0RBCQwIoEgZHVuZ19kYW5nX3ZpZXRAdmlldGZyYWNodC5jb20udm4wDQYJ
          KoZIhvcNAQEFBQADggIBAFVE7TeFhOtddwqeJwpB+aXzlY6Q+MiV+mNQcqqj7dbihBqjbATw
          c+f8UGP2VZfJuAEEM2QCdrGjgsw9MQMAs7mA4h1WqAlO3abTSGBZdIgghD+BZB/cJdqRt8SJ
          0y+LyrjnEr+ExhuM2loi8sifofE4wrl3pvEw9gVg5NV3LSCifnTU12laenenLh7HboFSi8DM
          K6f0w019TyWMy8V22UVDfBeNvalQ2CgA5kMN85dyvxJtUgVqHianaN1umvzdxje/1obrSc6W
          4aCf4IN5ZDsbhna9VamvKIekuG156o6FjMzMkSKyCq+gui2tP8F2rm/E+kxr82b+C9yNYU4/
          BpAGDcv5z2h5zkJdK4CJCg8/BHTxHcw7wuC1EhZ42b6zPfz6y9NSBGFMZj/tALlZIT11BzOp
          +ChYqV0Pb08NFiLAdDW9XDcDucTh0FkGCb0zd+aAuEIhJebJijFCBov/Jes/H/9ew96DxobS
          d7/6EYsi5d39mFz9af3YbkqaxcQHJoLOQSfst7/mlE33/uDLya3oxZIasyRNoznnhlJHT5gD
          kV+Uw2/T0UlDuvYjoAD48kDGhJIPrK3zS1NzM3DduhoC3bVKa/bvLm0meEDLBkANtMFEMk0e
          ZjxOMiVrgo+7SgPVNeTvTyAy4JAjQiA/7GXxnctSIOGl8/wchBqgDtgl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vcex20PLXHcG8ggtg10eoKnh8BI=</DigestValue>
      </Reference>
      <Reference URI="/xl/printerSettings/printerSettings1.bin?ContentType=application/vnd.openxmlformats-officedocument.spreadsheetml.printerSettings">
        <DigestMethod Algorithm="http://www.w3.org/2000/09/xmldsig#sha1"/>
        <DigestValue>hbFqQy5G+xhPgozM89OtRGDD4s8=</DigestValue>
      </Reference>
      <Reference URI="/xl/printerSettings/printerSettings2.bin?ContentType=application/vnd.openxmlformats-officedocument.spreadsheetml.printerSettings">
        <DigestMethod Algorithm="http://www.w3.org/2000/09/xmldsig#sha1"/>
        <DigestValue>95NPg6jlCyvjeu0ITmM5Kk7ArHw=</DigestValue>
      </Reference>
      <Reference URI="/xl/printerSettings/printerSettings3.bin?ContentType=application/vnd.openxmlformats-officedocument.spreadsheetml.printerSettings">
        <DigestMethod Algorithm="http://www.w3.org/2000/09/xmldsig#sha1"/>
        <DigestValue>vvmtUVnUZWckcEBQPX7TPZzicfc=</DigestValue>
      </Reference>
      <Reference URI="/xl/printerSettings/printerSettings4.bin?ContentType=application/vnd.openxmlformats-officedocument.spreadsheetml.printerSettings">
        <DigestMethod Algorithm="http://www.w3.org/2000/09/xmldsig#sha1"/>
        <DigestValue>hbFqQy5G+xhPgozM89OtRGDD4s8=</DigestValue>
      </Reference>
      <Reference URI="/xl/printerSettings/printerSettings5.bin?ContentType=application/vnd.openxmlformats-officedocument.spreadsheetml.printerSettings">
        <DigestMethod Algorithm="http://www.w3.org/2000/09/xmldsig#sha1"/>
        <DigestValue>LiXRRHEMdXeGSm023CcRav1Beuo=</DigestValue>
      </Reference>
      <Reference URI="/xl/printerSettings/printerSettings6.bin?ContentType=application/vnd.openxmlformats-officedocument.spreadsheetml.printerSettings">
        <DigestMethod Algorithm="http://www.w3.org/2000/09/xmldsig#sha1"/>
        <DigestValue>LiXRRHEMdXeGSm023CcRav1Beuo=</DigestValue>
      </Reference>
      <Reference URI="/xl/printerSettings/printerSettings7.bin?ContentType=application/vnd.openxmlformats-officedocument.spreadsheetml.printerSettings">
        <DigestMethod Algorithm="http://www.w3.org/2000/09/xmldsig#sha1"/>
        <DigestValue>fSAjznRbDQEjiyzKAZ2dhxZaSQo=</DigestValue>
      </Reference>
      <Reference URI="/xl/sharedStrings.xml?ContentType=application/vnd.openxmlformats-officedocument.spreadsheetml.sharedStrings+xml">
        <DigestMethod Algorithm="http://www.w3.org/2000/09/xmldsig#sha1"/>
        <DigestValue>H7URDWAYu7QTchotIKchc8VwbRo=</DigestValue>
      </Reference>
      <Reference URI="/xl/styles.xml?ContentType=application/vnd.openxmlformats-officedocument.spreadsheetml.styles+xml">
        <DigestMethod Algorithm="http://www.w3.org/2000/09/xmldsig#sha1"/>
        <DigestValue>rvCvH0n7AGliYbZc84vpr2IZBak=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dN+HQmZvjdjiAS1coMhCFI1Z4l0=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ws9SyJXpXqnydgDymY5eg3670kU=</DigestValue>
      </Reference>
      <Reference URI="/xl/worksheets/sheet2.xml?ContentType=application/vnd.openxmlformats-officedocument.spreadsheetml.worksheet+xml">
        <DigestMethod Algorithm="http://www.w3.org/2000/09/xmldsig#sha1"/>
        <DigestValue>xj7RwfVmaWbZTJP5D1YTPmZvc9I=</DigestValue>
      </Reference>
      <Reference URI="/xl/worksheets/sheet3.xml?ContentType=application/vnd.openxmlformats-officedocument.spreadsheetml.worksheet+xml">
        <DigestMethod Algorithm="http://www.w3.org/2000/09/xmldsig#sha1"/>
        <DigestValue>Q5YYo9Lt8pIuXTeiyNtifsuPx0M=</DigestValue>
      </Reference>
      <Reference URI="/xl/worksheets/sheet4.xml?ContentType=application/vnd.openxmlformats-officedocument.spreadsheetml.worksheet+xml">
        <DigestMethod Algorithm="http://www.w3.org/2000/09/xmldsig#sha1"/>
        <DigestValue>DBd92HZ5ZmDMzjiUDvbOU+HcAFI=</DigestValue>
      </Reference>
      <Reference URI="/xl/worksheets/sheet5.xml?ContentType=application/vnd.openxmlformats-officedocument.spreadsheetml.worksheet+xml">
        <DigestMethod Algorithm="http://www.w3.org/2000/09/xmldsig#sha1"/>
        <DigestValue>AH1dSezTPQFOFUGEg8YfVW8M/LI=</DigestValue>
      </Reference>
      <Reference URI="/xl/worksheets/sheet6.xml?ContentType=application/vnd.openxmlformats-officedocument.spreadsheetml.worksheet+xml">
        <DigestMethod Algorithm="http://www.w3.org/2000/09/xmldsig#sha1"/>
        <DigestValue>tPb65N7quhZrIDRXO7kSPGBiYks=</DigestValue>
      </Reference>
      <Reference URI="/xl/worksheets/sheet7.xml?ContentType=application/vnd.openxmlformats-officedocument.spreadsheetml.worksheet+xml">
        <DigestMethod Algorithm="http://www.w3.org/2000/09/xmldsig#sha1"/>
        <DigestValue>6dF3amyQlVaZVoyyXowt1BwsTsA=</DigestValue>
      </Reference>
    </Manifest>
    <SignatureProperties>
      <SignatureProperty Id="idSignatureTime" Target="#idPackageSignature">
        <mdssi:SignatureTime>
          <mdssi:Format>YYYY-MM-DDThh:mm:ssTZD</mdssi:Format>
          <mdssi:Value>2014-10-29T07:28:14Z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BCDKT_Tr1-3</vt:lpstr>
      <vt:lpstr>KQKD - Tr4</vt:lpstr>
      <vt:lpstr>LCTT_Tr5-6</vt:lpstr>
      <vt:lpstr>Thuyet minhTr7-9 </vt:lpstr>
      <vt:lpstr>Thuyet minh tiep Tr10-11</vt:lpstr>
      <vt:lpstr>Thuyet minh tiepTr12-13</vt:lpstr>
      <vt:lpstr>TM (T14-17)</vt:lpstr>
      <vt:lpstr>'BCDKT_Tr1-3'!Print_Area</vt:lpstr>
      <vt:lpstr>'KQKD - Tr4'!Print_Area</vt:lpstr>
      <vt:lpstr>'LCTT_Tr5-6'!Print_Area</vt:lpstr>
      <vt:lpstr>'Thuyet minhTr7-9 '!Print_Area</vt:lpstr>
      <vt:lpstr>'KQKD - Tr4'!Print_Titles</vt:lpstr>
      <vt:lpstr>'LCTT_Tr5-6'!Print_Titles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PCSHOP</dc:creator>
  <cp:lastModifiedBy>PC</cp:lastModifiedBy>
  <cp:lastPrinted>2014-10-20T02:48:02Z</cp:lastPrinted>
  <dcterms:created xsi:type="dcterms:W3CDTF">2003-03-30T03:53:28Z</dcterms:created>
  <dcterms:modified xsi:type="dcterms:W3CDTF">2014-10-29T07:28:02Z</dcterms:modified>
</cp:coreProperties>
</file>